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dsaonline.sharepoint.com/sites/pawtal/SiteDirectory/hr/Policies/"/>
    </mc:Choice>
  </mc:AlternateContent>
  <bookViews>
    <workbookView xWindow="360" yWindow="320" windowWidth="14940" windowHeight="8640"/>
  </bookViews>
  <sheets>
    <sheet name="Sheet1" sheetId="1" r:id="rId1"/>
  </sheets>
  <definedNames>
    <definedName name="_xlnm.Print_Area" localSheetId="0">Sheet1!$A$1:$AB$59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56" i="1" l="1"/>
  <c r="AB56" i="1" s="1"/>
  <c r="Z56" i="1" s="1"/>
  <c r="W57" i="1"/>
  <c r="AB57" i="1" s="1"/>
  <c r="Z57" i="1" s="1"/>
  <c r="W58" i="1"/>
  <c r="AB58" i="1"/>
  <c r="Z58" i="1" s="1"/>
  <c r="T56" i="1"/>
  <c r="U56" i="1" s="1"/>
  <c r="V56" i="1" s="1"/>
  <c r="T57" i="1"/>
  <c r="T58" i="1"/>
  <c r="U58" i="1" s="1"/>
  <c r="V58" i="1" s="1"/>
  <c r="Q56" i="1"/>
  <c r="R56" i="1" s="1"/>
  <c r="S56" i="1" s="1"/>
  <c r="Q57" i="1"/>
  <c r="Q58" i="1"/>
  <c r="R58" i="1" s="1"/>
  <c r="S58" i="1" s="1"/>
  <c r="N56" i="1"/>
  <c r="O56" i="1" s="1"/>
  <c r="P56" i="1" s="1"/>
  <c r="N57" i="1"/>
  <c r="N58" i="1"/>
  <c r="K56" i="1"/>
  <c r="L56" i="1" s="1"/>
  <c r="M56" i="1" s="1"/>
  <c r="K57" i="1"/>
  <c r="L57" i="1" s="1"/>
  <c r="M57" i="1" s="1"/>
  <c r="K58" i="1"/>
  <c r="H56" i="1"/>
  <c r="I56" i="1" s="1"/>
  <c r="J56" i="1" s="1"/>
  <c r="H57" i="1"/>
  <c r="H58" i="1"/>
  <c r="I58" i="1" s="1"/>
  <c r="J58" i="1" s="1"/>
  <c r="E56" i="1"/>
  <c r="F56" i="1" s="1"/>
  <c r="G56" i="1" s="1"/>
  <c r="E57" i="1"/>
  <c r="E58" i="1"/>
  <c r="F58" i="1" s="1"/>
  <c r="G58" i="1" s="1"/>
  <c r="B56" i="1"/>
  <c r="C56" i="1" s="1"/>
  <c r="D56" i="1" s="1"/>
  <c r="B57" i="1"/>
  <c r="B58" i="1"/>
  <c r="W55" i="1"/>
  <c r="W54" i="1"/>
  <c r="AB54" i="1" s="1"/>
  <c r="Z54" i="1" s="1"/>
  <c r="W53" i="1"/>
  <c r="AB53" i="1" s="1"/>
  <c r="Z53" i="1" s="1"/>
  <c r="W52" i="1"/>
  <c r="AB52" i="1" s="1"/>
  <c r="Z52" i="1" s="1"/>
  <c r="W51" i="1"/>
  <c r="W50" i="1"/>
  <c r="W49" i="1"/>
  <c r="AB49" i="1" s="1"/>
  <c r="Z49" i="1" s="1"/>
  <c r="W48" i="1"/>
  <c r="AB48" i="1"/>
  <c r="Z48" i="1" s="1"/>
  <c r="W47" i="1"/>
  <c r="AB47" i="1" s="1"/>
  <c r="Z47" i="1" s="1"/>
  <c r="W46" i="1"/>
  <c r="W45" i="1"/>
  <c r="AB45" i="1"/>
  <c r="W44" i="1"/>
  <c r="AB44" i="1" s="1"/>
  <c r="Z44" i="1" s="1"/>
  <c r="W43" i="1"/>
  <c r="W42" i="1"/>
  <c r="W41" i="1"/>
  <c r="AB41" i="1" s="1"/>
  <c r="Z41" i="1" s="1"/>
  <c r="W40" i="1"/>
  <c r="AB40" i="1"/>
  <c r="Z40" i="1" s="1"/>
  <c r="W39" i="1"/>
  <c r="W38" i="1"/>
  <c r="W37" i="1"/>
  <c r="AB37" i="1"/>
  <c r="Z37" i="1" s="1"/>
  <c r="W36" i="1"/>
  <c r="AB36" i="1" s="1"/>
  <c r="Z36" i="1" s="1"/>
  <c r="W35" i="1"/>
  <c r="AB35" i="1" s="1"/>
  <c r="Z35" i="1" s="1"/>
  <c r="W34" i="1"/>
  <c r="W33" i="1"/>
  <c r="AB33" i="1" s="1"/>
  <c r="Z33" i="1" s="1"/>
  <c r="W32" i="1"/>
  <c r="AB32" i="1"/>
  <c r="Z32" i="1" s="1"/>
  <c r="W31" i="1"/>
  <c r="W30" i="1"/>
  <c r="AB30" i="1" s="1"/>
  <c r="Z30" i="1" s="1"/>
  <c r="W29" i="1"/>
  <c r="AB29" i="1" s="1"/>
  <c r="Z29" i="1" s="1"/>
  <c r="W28" i="1"/>
  <c r="AB28" i="1"/>
  <c r="W27" i="1"/>
  <c r="AB27" i="1" s="1"/>
  <c r="Z27" i="1" s="1"/>
  <c r="W26" i="1"/>
  <c r="W25" i="1"/>
  <c r="AB25" i="1"/>
  <c r="W24" i="1"/>
  <c r="AB24" i="1" s="1"/>
  <c r="Z24" i="1" s="1"/>
  <c r="W23" i="1"/>
  <c r="W22" i="1"/>
  <c r="AB22" i="1" s="1"/>
  <c r="Z22" i="1" s="1"/>
  <c r="W21" i="1"/>
  <c r="AB21" i="1" s="1"/>
  <c r="Z21" i="1" s="1"/>
  <c r="W20" i="1"/>
  <c r="AB20" i="1"/>
  <c r="Z20" i="1" s="1"/>
  <c r="W19" i="1"/>
  <c r="AB19" i="1" s="1"/>
  <c r="Z19" i="1" s="1"/>
  <c r="W18" i="1"/>
  <c r="W17" i="1"/>
  <c r="AB17" i="1"/>
  <c r="Z17" i="1" s="1"/>
  <c r="W16" i="1"/>
  <c r="AB16" i="1" s="1"/>
  <c r="Z16" i="1" s="1"/>
  <c r="W15" i="1"/>
  <c r="W14" i="1"/>
  <c r="AB14" i="1" s="1"/>
  <c r="Z14" i="1" s="1"/>
  <c r="W13" i="1"/>
  <c r="AB13" i="1" s="1"/>
  <c r="Z13" i="1" s="1"/>
  <c r="W12" i="1"/>
  <c r="AB12" i="1"/>
  <c r="Z12" i="1" s="1"/>
  <c r="W11" i="1"/>
  <c r="W10" i="1"/>
  <c r="AB10" i="1"/>
  <c r="Z10" i="1"/>
  <c r="W9" i="1"/>
  <c r="AB9" i="1" s="1"/>
  <c r="Z9" i="1" s="1"/>
  <c r="W8" i="1"/>
  <c r="AB8" i="1"/>
  <c r="Z8" i="1" s="1"/>
  <c r="W7" i="1"/>
  <c r="AB7" i="1"/>
  <c r="Z7" i="1"/>
  <c r="AB11" i="1"/>
  <c r="AB15" i="1"/>
  <c r="AB18" i="1"/>
  <c r="Z18" i="1" s="1"/>
  <c r="AB23" i="1"/>
  <c r="Z23" i="1" s="1"/>
  <c r="AB26" i="1"/>
  <c r="Z26" i="1" s="1"/>
  <c r="AB31" i="1"/>
  <c r="AB34" i="1"/>
  <c r="Z34" i="1" s="1"/>
  <c r="AB38" i="1"/>
  <c r="AB39" i="1"/>
  <c r="Z39" i="1" s="1"/>
  <c r="AB42" i="1"/>
  <c r="Z42" i="1" s="1"/>
  <c r="AB43" i="1"/>
  <c r="AB46" i="1"/>
  <c r="AB50" i="1"/>
  <c r="Z50" i="1" s="1"/>
  <c r="AB51" i="1"/>
  <c r="AB55" i="1"/>
  <c r="Z55" i="1" s="1"/>
  <c r="B55" i="1"/>
  <c r="C55" i="1" s="1"/>
  <c r="D55" i="1" s="1"/>
  <c r="E55" i="1"/>
  <c r="H55" i="1"/>
  <c r="K55" i="1"/>
  <c r="L55" i="1" s="1"/>
  <c r="M55" i="1" s="1"/>
  <c r="N55" i="1"/>
  <c r="O55" i="1" s="1"/>
  <c r="P55" i="1" s="1"/>
  <c r="Q55" i="1"/>
  <c r="T55" i="1"/>
  <c r="X55" i="1"/>
  <c r="N8" i="1"/>
  <c r="O8" i="1" s="1"/>
  <c r="P8" i="1" s="1"/>
  <c r="N9" i="1"/>
  <c r="O9" i="1" s="1"/>
  <c r="P9" i="1" s="1"/>
  <c r="N10" i="1"/>
  <c r="O10" i="1" s="1"/>
  <c r="P10" i="1" s="1"/>
  <c r="N11" i="1"/>
  <c r="O11" i="1" s="1"/>
  <c r="P11" i="1" s="1"/>
  <c r="N12" i="1"/>
  <c r="O12" i="1" s="1"/>
  <c r="P12" i="1" s="1"/>
  <c r="N13" i="1"/>
  <c r="N14" i="1"/>
  <c r="N15" i="1"/>
  <c r="O15" i="1" s="1"/>
  <c r="P15" i="1" s="1"/>
  <c r="N16" i="1"/>
  <c r="O16" i="1" s="1"/>
  <c r="P16" i="1" s="1"/>
  <c r="N17" i="1"/>
  <c r="O17" i="1" s="1"/>
  <c r="P17" i="1" s="1"/>
  <c r="N18" i="1"/>
  <c r="O18" i="1" s="1"/>
  <c r="P18" i="1" s="1"/>
  <c r="N19" i="1"/>
  <c r="N20" i="1"/>
  <c r="O20" i="1" s="1"/>
  <c r="P20" i="1" s="1"/>
  <c r="N21" i="1"/>
  <c r="N22" i="1"/>
  <c r="N23" i="1"/>
  <c r="O23" i="1" s="1"/>
  <c r="P23" i="1" s="1"/>
  <c r="N24" i="1"/>
  <c r="O24" i="1" s="1"/>
  <c r="P24" i="1" s="1"/>
  <c r="N25" i="1"/>
  <c r="O25" i="1" s="1"/>
  <c r="P25" i="1" s="1"/>
  <c r="N26" i="1"/>
  <c r="O26" i="1" s="1"/>
  <c r="P26" i="1" s="1"/>
  <c r="N27" i="1"/>
  <c r="N28" i="1"/>
  <c r="O28" i="1" s="1"/>
  <c r="P28" i="1" s="1"/>
  <c r="N29" i="1"/>
  <c r="N30" i="1"/>
  <c r="N31" i="1"/>
  <c r="O31" i="1" s="1"/>
  <c r="P31" i="1" s="1"/>
  <c r="N32" i="1"/>
  <c r="O32" i="1" s="1"/>
  <c r="P32" i="1" s="1"/>
  <c r="N33" i="1"/>
  <c r="O33" i="1" s="1"/>
  <c r="P33" i="1" s="1"/>
  <c r="N34" i="1"/>
  <c r="N35" i="1"/>
  <c r="O35" i="1" s="1"/>
  <c r="P35" i="1" s="1"/>
  <c r="N36" i="1"/>
  <c r="O36" i="1" s="1"/>
  <c r="P36" i="1" s="1"/>
  <c r="N37" i="1"/>
  <c r="N38" i="1"/>
  <c r="O38" i="1" s="1"/>
  <c r="P38" i="1" s="1"/>
  <c r="N39" i="1"/>
  <c r="O39" i="1" s="1"/>
  <c r="P39" i="1" s="1"/>
  <c r="N40" i="1"/>
  <c r="O40" i="1" s="1"/>
  <c r="P40" i="1" s="1"/>
  <c r="N41" i="1"/>
  <c r="N42" i="1"/>
  <c r="N43" i="1"/>
  <c r="O43" i="1" s="1"/>
  <c r="P43" i="1" s="1"/>
  <c r="N44" i="1"/>
  <c r="O44" i="1" s="1"/>
  <c r="P44" i="1" s="1"/>
  <c r="N45" i="1"/>
  <c r="O45" i="1" s="1"/>
  <c r="P45" i="1" s="1"/>
  <c r="N46" i="1"/>
  <c r="O46" i="1" s="1"/>
  <c r="P46" i="1" s="1"/>
  <c r="N47" i="1"/>
  <c r="N48" i="1"/>
  <c r="O48" i="1" s="1"/>
  <c r="P48" i="1" s="1"/>
  <c r="N49" i="1"/>
  <c r="N50" i="1"/>
  <c r="N51" i="1"/>
  <c r="O51" i="1" s="1"/>
  <c r="P51" i="1" s="1"/>
  <c r="N52" i="1"/>
  <c r="O52" i="1" s="1"/>
  <c r="P52" i="1" s="1"/>
  <c r="N53" i="1"/>
  <c r="O53" i="1" s="1"/>
  <c r="P53" i="1" s="1"/>
  <c r="N54" i="1"/>
  <c r="N7" i="1"/>
  <c r="O7" i="1" s="1"/>
  <c r="P7" i="1" s="1"/>
  <c r="T8" i="1"/>
  <c r="U8" i="1" s="1"/>
  <c r="V8" i="1" s="1"/>
  <c r="T9" i="1"/>
  <c r="U9" i="1" s="1"/>
  <c r="V9" i="1" s="1"/>
  <c r="T10" i="1"/>
  <c r="U10" i="1" s="1"/>
  <c r="V10" i="1" s="1"/>
  <c r="T11" i="1"/>
  <c r="U11" i="1" s="1"/>
  <c r="V11" i="1" s="1"/>
  <c r="T12" i="1"/>
  <c r="U12" i="1" s="1"/>
  <c r="V12" i="1" s="1"/>
  <c r="T13" i="1"/>
  <c r="T14" i="1"/>
  <c r="T15" i="1"/>
  <c r="U15" i="1" s="1"/>
  <c r="V15" i="1" s="1"/>
  <c r="T16" i="1"/>
  <c r="U16" i="1" s="1"/>
  <c r="V16" i="1" s="1"/>
  <c r="T17" i="1"/>
  <c r="U17" i="1" s="1"/>
  <c r="V17" i="1" s="1"/>
  <c r="T18" i="1"/>
  <c r="U18" i="1" s="1"/>
  <c r="V18" i="1" s="1"/>
  <c r="T19" i="1"/>
  <c r="T20" i="1"/>
  <c r="U20" i="1" s="1"/>
  <c r="V20" i="1" s="1"/>
  <c r="T21" i="1"/>
  <c r="T22" i="1"/>
  <c r="T23" i="1"/>
  <c r="U23" i="1" s="1"/>
  <c r="V23" i="1" s="1"/>
  <c r="T24" i="1"/>
  <c r="U24" i="1" s="1"/>
  <c r="V24" i="1" s="1"/>
  <c r="T25" i="1"/>
  <c r="U25" i="1" s="1"/>
  <c r="V25" i="1" s="1"/>
  <c r="T26" i="1"/>
  <c r="U26" i="1" s="1"/>
  <c r="V26" i="1" s="1"/>
  <c r="T27" i="1"/>
  <c r="T28" i="1"/>
  <c r="U28" i="1" s="1"/>
  <c r="V28" i="1" s="1"/>
  <c r="T29" i="1"/>
  <c r="T30" i="1"/>
  <c r="T31" i="1"/>
  <c r="U31" i="1" s="1"/>
  <c r="V31" i="1" s="1"/>
  <c r="T32" i="1"/>
  <c r="U32" i="1" s="1"/>
  <c r="V32" i="1" s="1"/>
  <c r="T33" i="1"/>
  <c r="U33" i="1" s="1"/>
  <c r="V33" i="1" s="1"/>
  <c r="T34" i="1"/>
  <c r="T35" i="1"/>
  <c r="U35" i="1" s="1"/>
  <c r="V35" i="1" s="1"/>
  <c r="T36" i="1"/>
  <c r="U36" i="1" s="1"/>
  <c r="V36" i="1" s="1"/>
  <c r="T37" i="1"/>
  <c r="T38" i="1"/>
  <c r="U38" i="1" s="1"/>
  <c r="V38" i="1" s="1"/>
  <c r="T39" i="1"/>
  <c r="U39" i="1" s="1"/>
  <c r="V39" i="1" s="1"/>
  <c r="T40" i="1"/>
  <c r="U40" i="1" s="1"/>
  <c r="V40" i="1" s="1"/>
  <c r="T41" i="1"/>
  <c r="T42" i="1"/>
  <c r="T43" i="1"/>
  <c r="U43" i="1" s="1"/>
  <c r="V43" i="1" s="1"/>
  <c r="T44" i="1"/>
  <c r="U44" i="1" s="1"/>
  <c r="V44" i="1" s="1"/>
  <c r="T45" i="1"/>
  <c r="U45" i="1" s="1"/>
  <c r="V45" i="1" s="1"/>
  <c r="T46" i="1"/>
  <c r="U46" i="1" s="1"/>
  <c r="V46" i="1" s="1"/>
  <c r="T47" i="1"/>
  <c r="T48" i="1"/>
  <c r="U48" i="1" s="1"/>
  <c r="V48" i="1" s="1"/>
  <c r="T49" i="1"/>
  <c r="T50" i="1"/>
  <c r="T51" i="1"/>
  <c r="U51" i="1" s="1"/>
  <c r="V51" i="1" s="1"/>
  <c r="T52" i="1"/>
  <c r="U52" i="1" s="1"/>
  <c r="V52" i="1" s="1"/>
  <c r="T53" i="1"/>
  <c r="U53" i="1" s="1"/>
  <c r="V53" i="1" s="1"/>
  <c r="T54" i="1"/>
  <c r="T7" i="1"/>
  <c r="U7" i="1" s="1"/>
  <c r="V7" i="1" s="1"/>
  <c r="Q8" i="1"/>
  <c r="R8" i="1" s="1"/>
  <c r="S8" i="1" s="1"/>
  <c r="Q9" i="1"/>
  <c r="R9" i="1" s="1"/>
  <c r="S9" i="1" s="1"/>
  <c r="Q10" i="1"/>
  <c r="R10" i="1" s="1"/>
  <c r="S10" i="1" s="1"/>
  <c r="Q11" i="1"/>
  <c r="R11" i="1" s="1"/>
  <c r="S11" i="1" s="1"/>
  <c r="Q12" i="1"/>
  <c r="R12" i="1" s="1"/>
  <c r="S12" i="1" s="1"/>
  <c r="Q13" i="1"/>
  <c r="Q14" i="1"/>
  <c r="Q15" i="1"/>
  <c r="R15" i="1" s="1"/>
  <c r="S15" i="1" s="1"/>
  <c r="Q16" i="1"/>
  <c r="R16" i="1" s="1"/>
  <c r="S16" i="1" s="1"/>
  <c r="Q17" i="1"/>
  <c r="R17" i="1" s="1"/>
  <c r="S17" i="1" s="1"/>
  <c r="Q18" i="1"/>
  <c r="R18" i="1" s="1"/>
  <c r="S18" i="1" s="1"/>
  <c r="Q19" i="1"/>
  <c r="Q20" i="1"/>
  <c r="R20" i="1" s="1"/>
  <c r="S20" i="1" s="1"/>
  <c r="Q21" i="1"/>
  <c r="Q22" i="1"/>
  <c r="Q23" i="1"/>
  <c r="R23" i="1" s="1"/>
  <c r="S23" i="1" s="1"/>
  <c r="Q24" i="1"/>
  <c r="R24" i="1" s="1"/>
  <c r="S24" i="1" s="1"/>
  <c r="Q25" i="1"/>
  <c r="R25" i="1" s="1"/>
  <c r="S25" i="1" s="1"/>
  <c r="Q26" i="1"/>
  <c r="R26" i="1" s="1"/>
  <c r="S26" i="1" s="1"/>
  <c r="Q27" i="1"/>
  <c r="Q28" i="1"/>
  <c r="R28" i="1" s="1"/>
  <c r="S28" i="1" s="1"/>
  <c r="Q29" i="1"/>
  <c r="Q30" i="1"/>
  <c r="Q31" i="1"/>
  <c r="R31" i="1" s="1"/>
  <c r="S31" i="1" s="1"/>
  <c r="Q32" i="1"/>
  <c r="R32" i="1" s="1"/>
  <c r="S32" i="1" s="1"/>
  <c r="Q33" i="1"/>
  <c r="R33" i="1" s="1"/>
  <c r="S33" i="1" s="1"/>
  <c r="Q34" i="1"/>
  <c r="Q35" i="1"/>
  <c r="R35" i="1" s="1"/>
  <c r="S35" i="1" s="1"/>
  <c r="Q36" i="1"/>
  <c r="R36" i="1" s="1"/>
  <c r="S36" i="1" s="1"/>
  <c r="Q37" i="1"/>
  <c r="Q38" i="1"/>
  <c r="R38" i="1" s="1"/>
  <c r="S38" i="1" s="1"/>
  <c r="Q39" i="1"/>
  <c r="R39" i="1" s="1"/>
  <c r="S39" i="1" s="1"/>
  <c r="Q40" i="1"/>
  <c r="R40" i="1" s="1"/>
  <c r="S40" i="1" s="1"/>
  <c r="Q41" i="1"/>
  <c r="Q42" i="1"/>
  <c r="Q43" i="1"/>
  <c r="R43" i="1" s="1"/>
  <c r="S43" i="1" s="1"/>
  <c r="Q44" i="1"/>
  <c r="R44" i="1" s="1"/>
  <c r="S44" i="1" s="1"/>
  <c r="Q45" i="1"/>
  <c r="R45" i="1" s="1"/>
  <c r="S45" i="1" s="1"/>
  <c r="Q46" i="1"/>
  <c r="R46" i="1" s="1"/>
  <c r="S46" i="1" s="1"/>
  <c r="Q47" i="1"/>
  <c r="Q48" i="1"/>
  <c r="R48" i="1" s="1"/>
  <c r="S48" i="1" s="1"/>
  <c r="Q49" i="1"/>
  <c r="Q50" i="1"/>
  <c r="Q51" i="1"/>
  <c r="R51" i="1" s="1"/>
  <c r="S51" i="1" s="1"/>
  <c r="Q52" i="1"/>
  <c r="R52" i="1" s="1"/>
  <c r="S52" i="1" s="1"/>
  <c r="Q53" i="1"/>
  <c r="R53" i="1" s="1"/>
  <c r="S53" i="1" s="1"/>
  <c r="Q54" i="1"/>
  <c r="Q7" i="1"/>
  <c r="R7" i="1" s="1"/>
  <c r="S7" i="1" s="1"/>
  <c r="K54" i="1"/>
  <c r="L54" i="1" s="1"/>
  <c r="M54" i="1" s="1"/>
  <c r="K8" i="1"/>
  <c r="K9" i="1"/>
  <c r="L9" i="1" s="1"/>
  <c r="M9" i="1" s="1"/>
  <c r="K10" i="1"/>
  <c r="L10" i="1" s="1"/>
  <c r="M10" i="1" s="1"/>
  <c r="K11" i="1"/>
  <c r="L11" i="1" s="1"/>
  <c r="M11" i="1" s="1"/>
  <c r="K12" i="1"/>
  <c r="K13" i="1"/>
  <c r="K14" i="1"/>
  <c r="L14" i="1" s="1"/>
  <c r="M14" i="1" s="1"/>
  <c r="K15" i="1"/>
  <c r="L15" i="1" s="1"/>
  <c r="M15" i="1" s="1"/>
  <c r="K16" i="1"/>
  <c r="K17" i="1"/>
  <c r="L17" i="1" s="1"/>
  <c r="M17" i="1" s="1"/>
  <c r="K18" i="1"/>
  <c r="L18" i="1" s="1"/>
  <c r="M18" i="1" s="1"/>
  <c r="K19" i="1"/>
  <c r="L19" i="1" s="1"/>
  <c r="M19" i="1" s="1"/>
  <c r="K20" i="1"/>
  <c r="L20" i="1" s="1"/>
  <c r="M20" i="1" s="1"/>
  <c r="K21" i="1"/>
  <c r="K22" i="1"/>
  <c r="L22" i="1" s="1"/>
  <c r="M22" i="1" s="1"/>
  <c r="K23" i="1"/>
  <c r="L23" i="1" s="1"/>
  <c r="M23" i="1" s="1"/>
  <c r="K24" i="1"/>
  <c r="K25" i="1"/>
  <c r="L25" i="1" s="1"/>
  <c r="M25" i="1" s="1"/>
  <c r="K26" i="1"/>
  <c r="L26" i="1" s="1"/>
  <c r="M26" i="1" s="1"/>
  <c r="K27" i="1"/>
  <c r="L27" i="1" s="1"/>
  <c r="M27" i="1" s="1"/>
  <c r="K28" i="1"/>
  <c r="L28" i="1" s="1"/>
  <c r="M28" i="1" s="1"/>
  <c r="K29" i="1"/>
  <c r="K30" i="1"/>
  <c r="L30" i="1" s="1"/>
  <c r="M30" i="1" s="1"/>
  <c r="K31" i="1"/>
  <c r="L31" i="1" s="1"/>
  <c r="M31" i="1" s="1"/>
  <c r="K32" i="1"/>
  <c r="K33" i="1"/>
  <c r="L33" i="1" s="1"/>
  <c r="M33" i="1" s="1"/>
  <c r="K34" i="1"/>
  <c r="K35" i="1"/>
  <c r="L35" i="1" s="1"/>
  <c r="M35" i="1" s="1"/>
  <c r="K36" i="1"/>
  <c r="L36" i="1" s="1"/>
  <c r="M36" i="1" s="1"/>
  <c r="K37" i="1"/>
  <c r="K38" i="1"/>
  <c r="L38" i="1" s="1"/>
  <c r="M38" i="1" s="1"/>
  <c r="K39" i="1"/>
  <c r="L39" i="1" s="1"/>
  <c r="M39" i="1" s="1"/>
  <c r="K40" i="1"/>
  <c r="K41" i="1"/>
  <c r="K42" i="1"/>
  <c r="L42" i="1" s="1"/>
  <c r="M42" i="1" s="1"/>
  <c r="K43" i="1"/>
  <c r="L43" i="1" s="1"/>
  <c r="M43" i="1" s="1"/>
  <c r="K44" i="1"/>
  <c r="K45" i="1"/>
  <c r="L45" i="1" s="1"/>
  <c r="M45" i="1" s="1"/>
  <c r="K46" i="1"/>
  <c r="L46" i="1" s="1"/>
  <c r="M46" i="1" s="1"/>
  <c r="K47" i="1"/>
  <c r="L47" i="1" s="1"/>
  <c r="M47" i="1" s="1"/>
  <c r="K48" i="1"/>
  <c r="L48" i="1" s="1"/>
  <c r="M48" i="1" s="1"/>
  <c r="K49" i="1"/>
  <c r="K50" i="1"/>
  <c r="L50" i="1" s="1"/>
  <c r="M50" i="1" s="1"/>
  <c r="K51" i="1"/>
  <c r="L51" i="1" s="1"/>
  <c r="M51" i="1" s="1"/>
  <c r="K52" i="1"/>
  <c r="K53" i="1"/>
  <c r="L53" i="1" s="1"/>
  <c r="M53" i="1" s="1"/>
  <c r="K7" i="1"/>
  <c r="L7" i="1" s="1"/>
  <c r="M7" i="1" s="1"/>
  <c r="H8" i="1"/>
  <c r="I8" i="1" s="1"/>
  <c r="J8" i="1" s="1"/>
  <c r="H9" i="1"/>
  <c r="I9" i="1" s="1"/>
  <c r="J9" i="1" s="1"/>
  <c r="H10" i="1"/>
  <c r="I10" i="1" s="1"/>
  <c r="J10" i="1" s="1"/>
  <c r="H11" i="1"/>
  <c r="I11" i="1" s="1"/>
  <c r="J11" i="1" s="1"/>
  <c r="H12" i="1"/>
  <c r="I12" i="1" s="1"/>
  <c r="J12" i="1" s="1"/>
  <c r="H13" i="1"/>
  <c r="H14" i="1"/>
  <c r="H15" i="1"/>
  <c r="I15" i="1" s="1"/>
  <c r="J15" i="1" s="1"/>
  <c r="H16" i="1"/>
  <c r="I16" i="1" s="1"/>
  <c r="J16" i="1" s="1"/>
  <c r="H17" i="1"/>
  <c r="I17" i="1" s="1"/>
  <c r="J17" i="1" s="1"/>
  <c r="H18" i="1"/>
  <c r="I18" i="1" s="1"/>
  <c r="J18" i="1" s="1"/>
  <c r="H19" i="1"/>
  <c r="H20" i="1"/>
  <c r="I20" i="1" s="1"/>
  <c r="J20" i="1" s="1"/>
  <c r="H21" i="1"/>
  <c r="H22" i="1"/>
  <c r="H23" i="1"/>
  <c r="I23" i="1" s="1"/>
  <c r="J23" i="1" s="1"/>
  <c r="H24" i="1"/>
  <c r="I24" i="1" s="1"/>
  <c r="J24" i="1" s="1"/>
  <c r="H25" i="1"/>
  <c r="I25" i="1" s="1"/>
  <c r="J25" i="1" s="1"/>
  <c r="H26" i="1"/>
  <c r="I26" i="1" s="1"/>
  <c r="J26" i="1" s="1"/>
  <c r="H27" i="1"/>
  <c r="H28" i="1"/>
  <c r="I28" i="1" s="1"/>
  <c r="J28" i="1" s="1"/>
  <c r="H29" i="1"/>
  <c r="H30" i="1"/>
  <c r="H31" i="1"/>
  <c r="I31" i="1" s="1"/>
  <c r="J31" i="1" s="1"/>
  <c r="H32" i="1"/>
  <c r="I32" i="1" s="1"/>
  <c r="J32" i="1" s="1"/>
  <c r="H33" i="1"/>
  <c r="I33" i="1" s="1"/>
  <c r="J33" i="1" s="1"/>
  <c r="H34" i="1"/>
  <c r="H35" i="1"/>
  <c r="I35" i="1" s="1"/>
  <c r="J35" i="1" s="1"/>
  <c r="H36" i="1"/>
  <c r="I36" i="1" s="1"/>
  <c r="J36" i="1" s="1"/>
  <c r="H37" i="1"/>
  <c r="H38" i="1"/>
  <c r="I38" i="1" s="1"/>
  <c r="J38" i="1" s="1"/>
  <c r="H39" i="1"/>
  <c r="I39" i="1" s="1"/>
  <c r="J39" i="1" s="1"/>
  <c r="H40" i="1"/>
  <c r="I40" i="1" s="1"/>
  <c r="J40" i="1" s="1"/>
  <c r="H41" i="1"/>
  <c r="H42" i="1"/>
  <c r="H43" i="1"/>
  <c r="I43" i="1" s="1"/>
  <c r="J43" i="1" s="1"/>
  <c r="H44" i="1"/>
  <c r="I44" i="1" s="1"/>
  <c r="J44" i="1" s="1"/>
  <c r="H45" i="1"/>
  <c r="I45" i="1" s="1"/>
  <c r="J45" i="1" s="1"/>
  <c r="H46" i="1"/>
  <c r="I46" i="1" s="1"/>
  <c r="J46" i="1" s="1"/>
  <c r="H47" i="1"/>
  <c r="H48" i="1"/>
  <c r="I48" i="1" s="1"/>
  <c r="J48" i="1" s="1"/>
  <c r="H49" i="1"/>
  <c r="H50" i="1"/>
  <c r="H51" i="1"/>
  <c r="I51" i="1" s="1"/>
  <c r="J51" i="1" s="1"/>
  <c r="H52" i="1"/>
  <c r="I52" i="1" s="1"/>
  <c r="J52" i="1" s="1"/>
  <c r="H53" i="1"/>
  <c r="I53" i="1" s="1"/>
  <c r="J53" i="1" s="1"/>
  <c r="H54" i="1"/>
  <c r="H7" i="1"/>
  <c r="I7" i="1" s="1"/>
  <c r="J7" i="1" s="1"/>
  <c r="E8" i="1"/>
  <c r="F8" i="1" s="1"/>
  <c r="G8" i="1" s="1"/>
  <c r="E9" i="1"/>
  <c r="F9" i="1" s="1"/>
  <c r="G9" i="1" s="1"/>
  <c r="E10" i="1"/>
  <c r="F10" i="1" s="1"/>
  <c r="G10" i="1" s="1"/>
  <c r="E11" i="1"/>
  <c r="F11" i="1" s="1"/>
  <c r="G11" i="1" s="1"/>
  <c r="E12" i="1"/>
  <c r="F12" i="1" s="1"/>
  <c r="G12" i="1" s="1"/>
  <c r="E13" i="1"/>
  <c r="E14" i="1"/>
  <c r="E15" i="1"/>
  <c r="F15" i="1" s="1"/>
  <c r="G15" i="1" s="1"/>
  <c r="E16" i="1"/>
  <c r="F16" i="1" s="1"/>
  <c r="G16" i="1" s="1"/>
  <c r="E17" i="1"/>
  <c r="F17" i="1" s="1"/>
  <c r="G17" i="1" s="1"/>
  <c r="E18" i="1"/>
  <c r="F18" i="1" s="1"/>
  <c r="G18" i="1" s="1"/>
  <c r="E19" i="1"/>
  <c r="E20" i="1"/>
  <c r="F20" i="1" s="1"/>
  <c r="G20" i="1" s="1"/>
  <c r="E21" i="1"/>
  <c r="E22" i="1"/>
  <c r="E23" i="1"/>
  <c r="F23" i="1" s="1"/>
  <c r="G23" i="1" s="1"/>
  <c r="E24" i="1"/>
  <c r="F24" i="1" s="1"/>
  <c r="G24" i="1" s="1"/>
  <c r="E25" i="1"/>
  <c r="F25" i="1" s="1"/>
  <c r="G25" i="1" s="1"/>
  <c r="E26" i="1"/>
  <c r="F26" i="1" s="1"/>
  <c r="G26" i="1" s="1"/>
  <c r="E27" i="1"/>
  <c r="E28" i="1"/>
  <c r="F28" i="1" s="1"/>
  <c r="G28" i="1" s="1"/>
  <c r="E29" i="1"/>
  <c r="E30" i="1"/>
  <c r="E31" i="1"/>
  <c r="F31" i="1" s="1"/>
  <c r="G31" i="1" s="1"/>
  <c r="E32" i="1"/>
  <c r="F32" i="1" s="1"/>
  <c r="G32" i="1" s="1"/>
  <c r="E33" i="1"/>
  <c r="F33" i="1" s="1"/>
  <c r="G33" i="1" s="1"/>
  <c r="E34" i="1"/>
  <c r="E35" i="1"/>
  <c r="F35" i="1" s="1"/>
  <c r="G35" i="1" s="1"/>
  <c r="E36" i="1"/>
  <c r="F36" i="1" s="1"/>
  <c r="G36" i="1" s="1"/>
  <c r="E37" i="1"/>
  <c r="E38" i="1"/>
  <c r="F38" i="1" s="1"/>
  <c r="G38" i="1" s="1"/>
  <c r="E39" i="1"/>
  <c r="F39" i="1" s="1"/>
  <c r="G39" i="1" s="1"/>
  <c r="E40" i="1"/>
  <c r="F40" i="1" s="1"/>
  <c r="G40" i="1" s="1"/>
  <c r="E41" i="1"/>
  <c r="E42" i="1"/>
  <c r="E43" i="1"/>
  <c r="F43" i="1" s="1"/>
  <c r="G43" i="1" s="1"/>
  <c r="E44" i="1"/>
  <c r="F44" i="1" s="1"/>
  <c r="G44" i="1" s="1"/>
  <c r="E45" i="1"/>
  <c r="F45" i="1" s="1"/>
  <c r="G45" i="1" s="1"/>
  <c r="E46" i="1"/>
  <c r="F46" i="1" s="1"/>
  <c r="G46" i="1" s="1"/>
  <c r="E47" i="1"/>
  <c r="E48" i="1"/>
  <c r="F48" i="1" s="1"/>
  <c r="G48" i="1" s="1"/>
  <c r="E49" i="1"/>
  <c r="E50" i="1"/>
  <c r="E51" i="1"/>
  <c r="F51" i="1" s="1"/>
  <c r="G51" i="1" s="1"/>
  <c r="E52" i="1"/>
  <c r="F52" i="1" s="1"/>
  <c r="G52" i="1" s="1"/>
  <c r="E53" i="1"/>
  <c r="F53" i="1" s="1"/>
  <c r="G53" i="1" s="1"/>
  <c r="E54" i="1"/>
  <c r="E7" i="1"/>
  <c r="F7" i="1" s="1"/>
  <c r="G7" i="1" s="1"/>
  <c r="B8" i="1"/>
  <c r="C8" i="1" s="1"/>
  <c r="D8" i="1" s="1"/>
  <c r="B9" i="1"/>
  <c r="C9" i="1" s="1"/>
  <c r="D9" i="1" s="1"/>
  <c r="B10" i="1"/>
  <c r="C10" i="1" s="1"/>
  <c r="D10" i="1" s="1"/>
  <c r="B11" i="1"/>
  <c r="C11" i="1" s="1"/>
  <c r="D11" i="1" s="1"/>
  <c r="B12" i="1"/>
  <c r="C12" i="1" s="1"/>
  <c r="D12" i="1" s="1"/>
  <c r="B13" i="1"/>
  <c r="B14" i="1"/>
  <c r="B15" i="1"/>
  <c r="C15" i="1" s="1"/>
  <c r="D15" i="1" s="1"/>
  <c r="B16" i="1"/>
  <c r="C16" i="1" s="1"/>
  <c r="D16" i="1" s="1"/>
  <c r="B17" i="1"/>
  <c r="C17" i="1" s="1"/>
  <c r="D17" i="1" s="1"/>
  <c r="B18" i="1"/>
  <c r="C18" i="1" s="1"/>
  <c r="D18" i="1" s="1"/>
  <c r="B19" i="1"/>
  <c r="B20" i="1"/>
  <c r="C20" i="1" s="1"/>
  <c r="D20" i="1" s="1"/>
  <c r="B21" i="1"/>
  <c r="B22" i="1"/>
  <c r="B23" i="1"/>
  <c r="C23" i="1" s="1"/>
  <c r="D23" i="1" s="1"/>
  <c r="B24" i="1"/>
  <c r="C24" i="1" s="1"/>
  <c r="D24" i="1" s="1"/>
  <c r="B25" i="1"/>
  <c r="C25" i="1" s="1"/>
  <c r="D25" i="1" s="1"/>
  <c r="B26" i="1"/>
  <c r="C26" i="1" s="1"/>
  <c r="D26" i="1" s="1"/>
  <c r="B27" i="1"/>
  <c r="B28" i="1"/>
  <c r="C28" i="1" s="1"/>
  <c r="D28" i="1" s="1"/>
  <c r="B29" i="1"/>
  <c r="B30" i="1"/>
  <c r="B31" i="1"/>
  <c r="C31" i="1" s="1"/>
  <c r="D31" i="1" s="1"/>
  <c r="B32" i="1"/>
  <c r="C32" i="1" s="1"/>
  <c r="D32" i="1" s="1"/>
  <c r="B33" i="1"/>
  <c r="C33" i="1" s="1"/>
  <c r="D33" i="1" s="1"/>
  <c r="B34" i="1"/>
  <c r="B35" i="1"/>
  <c r="C35" i="1" s="1"/>
  <c r="D35" i="1" s="1"/>
  <c r="B36" i="1"/>
  <c r="C36" i="1" s="1"/>
  <c r="D36" i="1" s="1"/>
  <c r="B37" i="1"/>
  <c r="B38" i="1"/>
  <c r="C38" i="1" s="1"/>
  <c r="D38" i="1" s="1"/>
  <c r="B39" i="1"/>
  <c r="C39" i="1" s="1"/>
  <c r="D39" i="1" s="1"/>
  <c r="B40" i="1"/>
  <c r="C40" i="1" s="1"/>
  <c r="D40" i="1" s="1"/>
  <c r="B41" i="1"/>
  <c r="B42" i="1"/>
  <c r="B43" i="1"/>
  <c r="C43" i="1" s="1"/>
  <c r="D43" i="1" s="1"/>
  <c r="B44" i="1"/>
  <c r="C44" i="1" s="1"/>
  <c r="D44" i="1" s="1"/>
  <c r="B45" i="1"/>
  <c r="C45" i="1" s="1"/>
  <c r="D45" i="1" s="1"/>
  <c r="B46" i="1"/>
  <c r="C46" i="1" s="1"/>
  <c r="D46" i="1" s="1"/>
  <c r="B47" i="1"/>
  <c r="B48" i="1"/>
  <c r="C48" i="1" s="1"/>
  <c r="D48" i="1" s="1"/>
  <c r="B49" i="1"/>
  <c r="B50" i="1"/>
  <c r="B51" i="1"/>
  <c r="C51" i="1" s="1"/>
  <c r="D51" i="1" s="1"/>
  <c r="B52" i="1"/>
  <c r="C52" i="1" s="1"/>
  <c r="D52" i="1" s="1"/>
  <c r="B53" i="1"/>
  <c r="C53" i="1" s="1"/>
  <c r="D53" i="1" s="1"/>
  <c r="B54" i="1"/>
  <c r="B7" i="1"/>
  <c r="C7" i="1" s="1"/>
  <c r="D7" i="1" s="1"/>
  <c r="X40" i="1"/>
  <c r="X42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1" i="1"/>
  <c r="X43" i="1"/>
  <c r="X44" i="1"/>
  <c r="X45" i="1"/>
  <c r="X46" i="1"/>
  <c r="X47" i="1"/>
  <c r="X48" i="1"/>
  <c r="X49" i="1"/>
  <c r="X50" i="1"/>
  <c r="X51" i="1"/>
  <c r="X52" i="1"/>
  <c r="X53" i="1"/>
  <c r="X54" i="1"/>
  <c r="X8" i="1"/>
  <c r="X7" i="1"/>
  <c r="Z28" i="1"/>
  <c r="Z51" i="1"/>
  <c r="Z43" i="1"/>
  <c r="Z31" i="1"/>
  <c r="Z15" i="1"/>
  <c r="Z11" i="1"/>
  <c r="Z46" i="1"/>
  <c r="Z38" i="1"/>
  <c r="Z25" i="1"/>
  <c r="Z45" i="1"/>
  <c r="C47" i="1" l="1"/>
  <c r="D47" i="1" s="1"/>
  <c r="C27" i="1"/>
  <c r="D27" i="1" s="1"/>
  <c r="C19" i="1"/>
  <c r="D19" i="1" s="1"/>
  <c r="F47" i="1"/>
  <c r="G47" i="1" s="1"/>
  <c r="F27" i="1"/>
  <c r="G27" i="1" s="1"/>
  <c r="F19" i="1"/>
  <c r="G19" i="1" s="1"/>
  <c r="I47" i="1"/>
  <c r="J47" i="1" s="1"/>
  <c r="I27" i="1"/>
  <c r="J27" i="1" s="1"/>
  <c r="I19" i="1"/>
  <c r="J19" i="1" s="1"/>
  <c r="L34" i="1"/>
  <c r="M34" i="1" s="1"/>
  <c r="R47" i="1"/>
  <c r="S47" i="1" s="1"/>
  <c r="R27" i="1"/>
  <c r="S27" i="1" s="1"/>
  <c r="R19" i="1"/>
  <c r="S19" i="1" s="1"/>
  <c r="U47" i="1"/>
  <c r="V47" i="1" s="1"/>
  <c r="U27" i="1"/>
  <c r="V27" i="1" s="1"/>
  <c r="U19" i="1"/>
  <c r="V19" i="1" s="1"/>
  <c r="O47" i="1"/>
  <c r="P47" i="1" s="1"/>
  <c r="O27" i="1"/>
  <c r="P27" i="1" s="1"/>
  <c r="O19" i="1"/>
  <c r="P19" i="1" s="1"/>
  <c r="I57" i="1"/>
  <c r="J57" i="1" s="1"/>
  <c r="U57" i="1"/>
  <c r="V57" i="1" s="1"/>
  <c r="C54" i="1"/>
  <c r="D54" i="1" s="1"/>
  <c r="C50" i="1"/>
  <c r="D50" i="1" s="1"/>
  <c r="C42" i="1"/>
  <c r="D42" i="1" s="1"/>
  <c r="C34" i="1"/>
  <c r="D34" i="1" s="1"/>
  <c r="C30" i="1"/>
  <c r="D30" i="1" s="1"/>
  <c r="C22" i="1"/>
  <c r="D22" i="1" s="1"/>
  <c r="C14" i="1"/>
  <c r="D14" i="1" s="1"/>
  <c r="F54" i="1"/>
  <c r="G54" i="1" s="1"/>
  <c r="F50" i="1"/>
  <c r="G50" i="1" s="1"/>
  <c r="F42" i="1"/>
  <c r="G42" i="1" s="1"/>
  <c r="F34" i="1"/>
  <c r="G34" i="1" s="1"/>
  <c r="F30" i="1"/>
  <c r="G30" i="1" s="1"/>
  <c r="F22" i="1"/>
  <c r="G22" i="1" s="1"/>
  <c r="F14" i="1"/>
  <c r="G14" i="1" s="1"/>
  <c r="I54" i="1"/>
  <c r="J54" i="1" s="1"/>
  <c r="I50" i="1"/>
  <c r="J50" i="1" s="1"/>
  <c r="I42" i="1"/>
  <c r="J42" i="1" s="1"/>
  <c r="I34" i="1"/>
  <c r="J34" i="1" s="1"/>
  <c r="I30" i="1"/>
  <c r="J30" i="1" s="1"/>
  <c r="I22" i="1"/>
  <c r="J22" i="1" s="1"/>
  <c r="I14" i="1"/>
  <c r="J14" i="1" s="1"/>
  <c r="L49" i="1"/>
  <c r="M49" i="1" s="1"/>
  <c r="L41" i="1"/>
  <c r="M41" i="1" s="1"/>
  <c r="L37" i="1"/>
  <c r="M37" i="1" s="1"/>
  <c r="L29" i="1"/>
  <c r="M29" i="1" s="1"/>
  <c r="L21" i="1"/>
  <c r="M21" i="1" s="1"/>
  <c r="L13" i="1"/>
  <c r="M13" i="1" s="1"/>
  <c r="R54" i="1"/>
  <c r="S54" i="1" s="1"/>
  <c r="R50" i="1"/>
  <c r="S50" i="1" s="1"/>
  <c r="R42" i="1"/>
  <c r="S42" i="1" s="1"/>
  <c r="R34" i="1"/>
  <c r="S34" i="1" s="1"/>
  <c r="R30" i="1"/>
  <c r="S30" i="1" s="1"/>
  <c r="R22" i="1"/>
  <c r="S22" i="1" s="1"/>
  <c r="R14" i="1"/>
  <c r="S14" i="1" s="1"/>
  <c r="U54" i="1"/>
  <c r="V54" i="1" s="1"/>
  <c r="U50" i="1"/>
  <c r="V50" i="1" s="1"/>
  <c r="U42" i="1"/>
  <c r="V42" i="1" s="1"/>
  <c r="U34" i="1"/>
  <c r="V34" i="1" s="1"/>
  <c r="U30" i="1"/>
  <c r="V30" i="1" s="1"/>
  <c r="U22" i="1"/>
  <c r="V22" i="1" s="1"/>
  <c r="U14" i="1"/>
  <c r="V14" i="1" s="1"/>
  <c r="O54" i="1"/>
  <c r="P54" i="1" s="1"/>
  <c r="O50" i="1"/>
  <c r="P50" i="1" s="1"/>
  <c r="O42" i="1"/>
  <c r="P42" i="1" s="1"/>
  <c r="O34" i="1"/>
  <c r="P34" i="1" s="1"/>
  <c r="O30" i="1"/>
  <c r="P30" i="1" s="1"/>
  <c r="O22" i="1"/>
  <c r="P22" i="1" s="1"/>
  <c r="O14" i="1"/>
  <c r="P14" i="1" s="1"/>
  <c r="U55" i="1"/>
  <c r="V55" i="1" s="1"/>
  <c r="I55" i="1"/>
  <c r="J55" i="1" s="1"/>
  <c r="C58" i="1"/>
  <c r="D58" i="1" s="1"/>
  <c r="F57" i="1"/>
  <c r="G57" i="1" s="1"/>
  <c r="O58" i="1"/>
  <c r="P58" i="1" s="1"/>
  <c r="R57" i="1"/>
  <c r="S57" i="1" s="1"/>
  <c r="C49" i="1"/>
  <c r="D49" i="1" s="1"/>
  <c r="C41" i="1"/>
  <c r="D41" i="1" s="1"/>
  <c r="C37" i="1"/>
  <c r="D37" i="1" s="1"/>
  <c r="C29" i="1"/>
  <c r="D29" i="1" s="1"/>
  <c r="C21" i="1"/>
  <c r="D21" i="1" s="1"/>
  <c r="C13" i="1"/>
  <c r="D13" i="1" s="1"/>
  <c r="F49" i="1"/>
  <c r="G49" i="1" s="1"/>
  <c r="F41" i="1"/>
  <c r="G41" i="1" s="1"/>
  <c r="F37" i="1"/>
  <c r="G37" i="1" s="1"/>
  <c r="F29" i="1"/>
  <c r="G29" i="1" s="1"/>
  <c r="F21" i="1"/>
  <c r="G21" i="1" s="1"/>
  <c r="F13" i="1"/>
  <c r="G13" i="1" s="1"/>
  <c r="I49" i="1"/>
  <c r="J49" i="1" s="1"/>
  <c r="I41" i="1"/>
  <c r="J41" i="1" s="1"/>
  <c r="I37" i="1"/>
  <c r="J37" i="1" s="1"/>
  <c r="I29" i="1"/>
  <c r="J29" i="1" s="1"/>
  <c r="I21" i="1"/>
  <c r="J21" i="1" s="1"/>
  <c r="I13" i="1"/>
  <c r="J13" i="1" s="1"/>
  <c r="L52" i="1"/>
  <c r="M52" i="1" s="1"/>
  <c r="L44" i="1"/>
  <c r="M44" i="1" s="1"/>
  <c r="L40" i="1"/>
  <c r="M40" i="1" s="1"/>
  <c r="L32" i="1"/>
  <c r="M32" i="1" s="1"/>
  <c r="L24" i="1"/>
  <c r="M24" i="1" s="1"/>
  <c r="L16" i="1"/>
  <c r="M16" i="1" s="1"/>
  <c r="L12" i="1"/>
  <c r="M12" i="1" s="1"/>
  <c r="L8" i="1"/>
  <c r="M8" i="1" s="1"/>
  <c r="R49" i="1"/>
  <c r="S49" i="1" s="1"/>
  <c r="R41" i="1"/>
  <c r="S41" i="1" s="1"/>
  <c r="R37" i="1"/>
  <c r="S37" i="1" s="1"/>
  <c r="R29" i="1"/>
  <c r="S29" i="1" s="1"/>
  <c r="R21" i="1"/>
  <c r="S21" i="1" s="1"/>
  <c r="R13" i="1"/>
  <c r="S13" i="1" s="1"/>
  <c r="U49" i="1"/>
  <c r="V49" i="1" s="1"/>
  <c r="U41" i="1"/>
  <c r="V41" i="1" s="1"/>
  <c r="U37" i="1"/>
  <c r="V37" i="1" s="1"/>
  <c r="U29" i="1"/>
  <c r="V29" i="1" s="1"/>
  <c r="U21" i="1"/>
  <c r="V21" i="1" s="1"/>
  <c r="U13" i="1"/>
  <c r="V13" i="1" s="1"/>
  <c r="O49" i="1"/>
  <c r="P49" i="1" s="1"/>
  <c r="O41" i="1"/>
  <c r="P41" i="1" s="1"/>
  <c r="O37" i="1"/>
  <c r="P37" i="1" s="1"/>
  <c r="O29" i="1"/>
  <c r="P29" i="1" s="1"/>
  <c r="O21" i="1"/>
  <c r="P21" i="1" s="1"/>
  <c r="O13" i="1"/>
  <c r="P13" i="1" s="1"/>
  <c r="R55" i="1"/>
  <c r="S55" i="1" s="1"/>
  <c r="F55" i="1"/>
  <c r="G55" i="1" s="1"/>
  <c r="C57" i="1"/>
  <c r="D57" i="1" s="1"/>
  <c r="L58" i="1"/>
  <c r="M58" i="1" s="1"/>
  <c r="O57" i="1"/>
  <c r="P57" i="1" s="1"/>
</calcChain>
</file>

<file path=xl/sharedStrings.xml><?xml version="1.0" encoding="utf-8"?>
<sst xmlns="http://schemas.openxmlformats.org/spreadsheetml/2006/main" count="20" uniqueCount="13">
  <si>
    <t xml:space="preserve">NB: All  entitlements are quoted in hours </t>
  </si>
  <si>
    <t>Weekly contracted hours</t>
  </si>
  <si>
    <t>Annual Entitlement 25 days</t>
  </si>
  <si>
    <t>Annual Entitlement 26 days</t>
  </si>
  <si>
    <t>Annual Entitlement 27 days</t>
  </si>
  <si>
    <t>Annual Entitlement 28 days</t>
  </si>
  <si>
    <t>Annual Entitlement 29 days</t>
  </si>
  <si>
    <t>Annual Entitlement 30 days</t>
  </si>
  <si>
    <t>Annual Entitlement 35 days (employees joined pre 1 May 2019)</t>
  </si>
  <si>
    <t>Bank Holidays (excl. NI) 
8 days</t>
  </si>
  <si>
    <t>NI Bank Hols 10 days</t>
  </si>
  <si>
    <t>Bank Holidays (NI) 
10 days</t>
  </si>
  <si>
    <t>DG 
1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</si>
</sst>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0"/>
      <name val="Arial"/>
    </font>
    <font>
      <sz val="14"/>
      <name val="Futura Md BT"/>
      <family val="2"/>
    </font>
    <font>
      <sz val="10"/>
      <name val="Futura Lt BT"/>
      <family val="2"/>
    </font>
    <font>
      <sz val="12"/>
      <name val="Arial"/>
      <family val="2"/>
    </font>
    <font>
      <sz val="10"/>
      <name val="Futura Md BT"/>
      <family val="2"/>
    </font>
    <font>
      <sz val="10"/>
      <color theme="0"/>
      <name val="Futura Md BT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wrapText="1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2" fontId="2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2" fontId="5" fillId="2" borderId="1" xfId="0" applyNumberFormat="1" applyFont="1" applyFill="1" applyBorder="1" applyAlignment="1">
      <alignment horizontal="center" wrapText="1"/>
    </xf>
    <xf numFmtId="2" fontId="2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2" fontId="0" fillId="0" borderId="0" xfId="0" applyNumberFormat="1"/>
    <xf numFmtId="2" fontId="2" fillId="0" borderId="0" xfId="0" applyNumberFormat="1" applyFont="1" applyBorder="1" applyAlignment="1">
      <alignment horizontal="center"/>
    </xf>
    <xf numFmtId="0" fontId="2" fillId="0" borderId="6" xfId="0" applyFont="1" applyBorder="1" applyAlignment="1">
      <alignment wrapText="1"/>
    </xf>
    <xf numFmtId="1" fontId="2" fillId="0" borderId="7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9" fontId="5" fillId="2" borderId="1" xfId="0" applyNumberFormat="1" applyFont="1" applyFill="1" applyBorder="1" applyAlignment="1">
      <alignment horizontal="center" wrapText="1"/>
    </xf>
    <xf numFmtId="2" fontId="2" fillId="3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0</xdr:row>
      <xdr:rowOff>76200</xdr:rowOff>
    </xdr:from>
    <xdr:to>
      <xdr:col>27</xdr:col>
      <xdr:colOff>600075</xdr:colOff>
      <xdr:row>2</xdr:row>
      <xdr:rowOff>142875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8580" y="76200"/>
          <a:ext cx="8122920" cy="5238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GB" sz="1200" b="0" i="0" u="none" strike="noStrike">
              <a:solidFill>
                <a:schemeClr val="lt1"/>
              </a:solidFill>
              <a:latin typeface="Futura Md BT" pitchFamily="34" charset="0"/>
              <a:ea typeface="+mn-ea"/>
              <a:cs typeface="+mn-cs"/>
            </a:rPr>
            <a:t>PDSA Leave Entitlement for part time staff </a:t>
          </a:r>
          <a:r>
            <a:rPr lang="en-GB" sz="2800">
              <a:latin typeface="Futura Md BT" pitchFamily="34" charset="0"/>
            </a:rPr>
            <a:t> </a:t>
          </a:r>
          <a:endParaRPr lang="en-GB" sz="2800" b="1">
            <a:latin typeface="Futura Md BT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1"/>
  <sheetViews>
    <sheetView tabSelected="1" zoomScaleNormal="100" workbookViewId="0"/>
  </sheetViews>
  <sheetFormatPr defaultRowHeight="12.5"/>
  <cols>
    <col min="1" max="1" width="11" style="1" customWidth="1"/>
    <col min="2" max="2" width="11.7265625" style="8" hidden="1" customWidth="1"/>
    <col min="3" max="4" width="11.7265625" style="8" customWidth="1"/>
    <col min="5" max="5" width="11.7265625" style="8" hidden="1" customWidth="1"/>
    <col min="6" max="7" width="11.7265625" style="8" customWidth="1"/>
    <col min="8" max="8" width="11.7265625" style="8" hidden="1" customWidth="1"/>
    <col min="9" max="10" width="11.7265625" style="8" customWidth="1"/>
    <col min="11" max="11" width="11.7265625" style="8" hidden="1" customWidth="1"/>
    <col min="12" max="13" width="11.7265625" style="8" customWidth="1"/>
    <col min="14" max="14" width="11.7265625" style="8" hidden="1" customWidth="1"/>
    <col min="15" max="16" width="11.7265625" style="8" customWidth="1"/>
    <col min="17" max="17" width="11.7265625" style="8" hidden="1" customWidth="1"/>
    <col min="18" max="19" width="11.7265625" style="8" customWidth="1"/>
    <col min="20" max="20" width="11.7265625" style="8" hidden="1" customWidth="1"/>
    <col min="21" max="22" width="11.7265625" style="8" customWidth="1"/>
    <col min="23" max="23" width="11.7265625" style="8" hidden="1" customWidth="1"/>
    <col min="24" max="25" width="0" hidden="1" customWidth="1"/>
    <col min="26" max="28" width="0" style="23" hidden="1" customWidth="1"/>
  </cols>
  <sheetData>
    <row r="1" spans="1:28" s="3" customFormat="1" ht="17.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Z1" s="9"/>
      <c r="AA1" s="9"/>
      <c r="AB1" s="9"/>
    </row>
    <row r="2" spans="1:28" s="3" customFormat="1" ht="17.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Z2" s="9"/>
      <c r="AA2" s="9"/>
      <c r="AB2" s="9"/>
    </row>
    <row r="3" spans="1:28" s="3" customFormat="1" ht="17.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Z3" s="9"/>
      <c r="AA3" s="9"/>
      <c r="AB3" s="9"/>
    </row>
    <row r="4" spans="1:28" s="6" customFormat="1" ht="15.5">
      <c r="A4" s="13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Z4" s="10"/>
      <c r="AA4" s="10"/>
      <c r="AB4" s="10"/>
    </row>
    <row r="5" spans="1:28" s="2" customFormat="1" ht="13" thickBot="1">
      <c r="A5" s="5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Z5" s="11"/>
      <c r="AA5" s="11"/>
      <c r="AB5" s="11"/>
    </row>
    <row r="6" spans="1:28" s="7" customFormat="1" ht="79.5" customHeight="1" thickBot="1">
      <c r="A6" s="19" t="s">
        <v>1</v>
      </c>
      <c r="B6" s="14" t="s">
        <v>2</v>
      </c>
      <c r="C6" s="14" t="s">
        <v>2</v>
      </c>
      <c r="D6" s="31">
        <v>0.75</v>
      </c>
      <c r="E6" s="14" t="s">
        <v>3</v>
      </c>
      <c r="F6" s="14" t="s">
        <v>3</v>
      </c>
      <c r="G6" s="31">
        <v>0.75</v>
      </c>
      <c r="H6" s="14" t="s">
        <v>4</v>
      </c>
      <c r="I6" s="14" t="s">
        <v>4</v>
      </c>
      <c r="J6" s="31">
        <v>0.75</v>
      </c>
      <c r="K6" s="14" t="s">
        <v>5</v>
      </c>
      <c r="L6" s="14" t="s">
        <v>5</v>
      </c>
      <c r="M6" s="31">
        <v>0.75</v>
      </c>
      <c r="N6" s="14" t="s">
        <v>6</v>
      </c>
      <c r="O6" s="14" t="s">
        <v>6</v>
      </c>
      <c r="P6" s="31">
        <v>0.75</v>
      </c>
      <c r="Q6" s="14" t="s">
        <v>7</v>
      </c>
      <c r="R6" s="14" t="s">
        <v>7</v>
      </c>
      <c r="S6" s="31">
        <v>0.75</v>
      </c>
      <c r="T6" s="14" t="s">
        <v>8</v>
      </c>
      <c r="U6" s="14" t="s">
        <v>8</v>
      </c>
      <c r="V6" s="31">
        <v>0.75</v>
      </c>
      <c r="W6" s="14" t="s">
        <v>9</v>
      </c>
      <c r="X6" s="25" t="s">
        <v>10</v>
      </c>
      <c r="Y6" s="31">
        <v>0.75</v>
      </c>
      <c r="Z6" s="14" t="s">
        <v>11</v>
      </c>
      <c r="AA6" s="31">
        <v>0.75</v>
      </c>
      <c r="AB6" s="14" t="s">
        <v>12</v>
      </c>
    </row>
    <row r="7" spans="1:28">
      <c r="A7" s="20">
        <v>1</v>
      </c>
      <c r="B7" s="15">
        <f>SUM(A7*5)</f>
        <v>5</v>
      </c>
      <c r="C7" s="15">
        <f>B7+W7</f>
        <v>6.6</v>
      </c>
      <c r="D7" s="32">
        <f>C7/100*75</f>
        <v>4.95</v>
      </c>
      <c r="E7" s="15">
        <f>SUM(A7*5.2)</f>
        <v>5.2</v>
      </c>
      <c r="F7" s="15">
        <f>E7+W7</f>
        <v>6.8</v>
      </c>
      <c r="G7" s="32">
        <f>F7/100*75</f>
        <v>5.1000000000000005</v>
      </c>
      <c r="H7" s="15">
        <f>SUM(A7*5.4)</f>
        <v>5.4</v>
      </c>
      <c r="I7" s="15">
        <f>H7+W7</f>
        <v>7</v>
      </c>
      <c r="J7" s="32">
        <f>I7/100*75</f>
        <v>5.2500000000000009</v>
      </c>
      <c r="K7" s="15">
        <f>SUM(A7*5.6)</f>
        <v>5.6</v>
      </c>
      <c r="L7" s="15">
        <f>K7+W7</f>
        <v>7.1999999999999993</v>
      </c>
      <c r="M7" s="32">
        <f>L7/100*75</f>
        <v>5.3999999999999995</v>
      </c>
      <c r="N7" s="15">
        <f>SUM(A7*5.8)</f>
        <v>5.8</v>
      </c>
      <c r="O7" s="15">
        <f>N7+W7</f>
        <v>7.3999999999999995</v>
      </c>
      <c r="P7" s="32">
        <f>O7/100*75</f>
        <v>5.55</v>
      </c>
      <c r="Q7" s="15">
        <f>SUM(A7*6)</f>
        <v>6</v>
      </c>
      <c r="R7" s="15">
        <f>Q7+W7</f>
        <v>7.6</v>
      </c>
      <c r="S7" s="32">
        <f>R7/100*75</f>
        <v>5.7</v>
      </c>
      <c r="T7" s="15">
        <f>SUM(A7*7)</f>
        <v>7</v>
      </c>
      <c r="U7" s="15">
        <f>T7+W7</f>
        <v>8.6</v>
      </c>
      <c r="V7" s="32">
        <f>U7/100*75</f>
        <v>6.4499999999999993</v>
      </c>
      <c r="W7" s="15">
        <f>(A7/35)*(8*7)</f>
        <v>1.5999999999999999</v>
      </c>
      <c r="X7" s="18">
        <f>SUM(A7/35*10*7)</f>
        <v>2</v>
      </c>
      <c r="Y7" s="28"/>
      <c r="Z7" s="15">
        <f t="shared" ref="Z7:Z54" si="0">AB7*10</f>
        <v>1.9999999999999998</v>
      </c>
      <c r="AA7" s="15"/>
      <c r="AB7" s="15">
        <f t="shared" ref="AB7:AB54" si="1">W7/8</f>
        <v>0.19999999999999998</v>
      </c>
    </row>
    <row r="8" spans="1:28" ht="15" customHeight="1">
      <c r="A8" s="21">
        <v>2</v>
      </c>
      <c r="B8" s="16">
        <f t="shared" ref="B8:B58" si="2">SUM(A8*5)</f>
        <v>10</v>
      </c>
      <c r="C8" s="15">
        <f t="shared" ref="C8:C58" si="3">B8+W8</f>
        <v>13.2</v>
      </c>
      <c r="D8" s="32">
        <f t="shared" ref="D8:D58" si="4">C8/100*75</f>
        <v>9.9</v>
      </c>
      <c r="E8" s="16">
        <f t="shared" ref="E8:E58" si="5">SUM(A8*5.2)</f>
        <v>10.4</v>
      </c>
      <c r="F8" s="15">
        <f t="shared" ref="F8:F58" si="6">E8+W8</f>
        <v>13.6</v>
      </c>
      <c r="G8" s="32">
        <f t="shared" ref="G8:G58" si="7">F8/100*75</f>
        <v>10.200000000000001</v>
      </c>
      <c r="H8" s="16">
        <f t="shared" ref="H8:H58" si="8">SUM(A8*5.4)</f>
        <v>10.8</v>
      </c>
      <c r="I8" s="15">
        <f t="shared" ref="I8:I58" si="9">H8+W8</f>
        <v>14</v>
      </c>
      <c r="J8" s="32">
        <f t="shared" ref="J8:J58" si="10">I8/100*75</f>
        <v>10.500000000000002</v>
      </c>
      <c r="K8" s="16">
        <f t="shared" ref="K8:K58" si="11">SUM(A8*5.6)</f>
        <v>11.2</v>
      </c>
      <c r="L8" s="15">
        <f t="shared" ref="L8:L58" si="12">K8+W8</f>
        <v>14.399999999999999</v>
      </c>
      <c r="M8" s="32">
        <f t="shared" ref="M8:M58" si="13">L8/100*75</f>
        <v>10.799999999999999</v>
      </c>
      <c r="N8" s="16">
        <f t="shared" ref="N8:N58" si="14">SUM(A8*5.8)</f>
        <v>11.6</v>
      </c>
      <c r="O8" s="15">
        <f t="shared" ref="O8:O58" si="15">N8+W8</f>
        <v>14.799999999999999</v>
      </c>
      <c r="P8" s="32">
        <f t="shared" ref="P8:P58" si="16">O8/100*75</f>
        <v>11.1</v>
      </c>
      <c r="Q8" s="16">
        <f t="shared" ref="Q8:Q58" si="17">SUM(A8*6)</f>
        <v>12</v>
      </c>
      <c r="R8" s="15">
        <f t="shared" ref="R8:R58" si="18">Q8+W8</f>
        <v>15.2</v>
      </c>
      <c r="S8" s="32">
        <f t="shared" ref="S8:S58" si="19">R8/100*75</f>
        <v>11.4</v>
      </c>
      <c r="T8" s="16">
        <f t="shared" ref="T8:T58" si="20">SUM(A8*7)</f>
        <v>14</v>
      </c>
      <c r="U8" s="15">
        <f t="shared" ref="U8:U58" si="21">T8+W8</f>
        <v>17.2</v>
      </c>
      <c r="V8" s="32">
        <f t="shared" ref="V8:V58" si="22">U8/100*75</f>
        <v>12.899999999999999</v>
      </c>
      <c r="W8" s="16">
        <f>(A8/35)*(8*7)</f>
        <v>3.1999999999999997</v>
      </c>
      <c r="X8" s="18">
        <f>SUM(A8/35*10*7)</f>
        <v>4</v>
      </c>
      <c r="Y8" s="29"/>
      <c r="Z8" s="16">
        <f t="shared" si="0"/>
        <v>3.9999999999999996</v>
      </c>
      <c r="AA8" s="16"/>
      <c r="AB8" s="16">
        <f t="shared" si="1"/>
        <v>0.39999999999999997</v>
      </c>
    </row>
    <row r="9" spans="1:28" ht="15" customHeight="1">
      <c r="A9" s="21">
        <v>3</v>
      </c>
      <c r="B9" s="16">
        <f t="shared" si="2"/>
        <v>15</v>
      </c>
      <c r="C9" s="15">
        <f t="shared" si="3"/>
        <v>19.8</v>
      </c>
      <c r="D9" s="32">
        <f t="shared" si="4"/>
        <v>14.850000000000001</v>
      </c>
      <c r="E9" s="16">
        <f t="shared" si="5"/>
        <v>15.600000000000001</v>
      </c>
      <c r="F9" s="15">
        <f t="shared" si="6"/>
        <v>20.400000000000002</v>
      </c>
      <c r="G9" s="32">
        <f t="shared" si="7"/>
        <v>15.3</v>
      </c>
      <c r="H9" s="16">
        <f t="shared" si="8"/>
        <v>16.200000000000003</v>
      </c>
      <c r="I9" s="15">
        <f t="shared" si="9"/>
        <v>21.000000000000004</v>
      </c>
      <c r="J9" s="32">
        <f t="shared" si="10"/>
        <v>15.750000000000004</v>
      </c>
      <c r="K9" s="16">
        <f t="shared" si="11"/>
        <v>16.799999999999997</v>
      </c>
      <c r="L9" s="15">
        <f t="shared" si="12"/>
        <v>21.599999999999998</v>
      </c>
      <c r="M9" s="32">
        <f t="shared" si="13"/>
        <v>16.2</v>
      </c>
      <c r="N9" s="16">
        <f t="shared" si="14"/>
        <v>17.399999999999999</v>
      </c>
      <c r="O9" s="15">
        <f t="shared" si="15"/>
        <v>22.2</v>
      </c>
      <c r="P9" s="32">
        <f t="shared" si="16"/>
        <v>16.649999999999999</v>
      </c>
      <c r="Q9" s="16">
        <f t="shared" si="17"/>
        <v>18</v>
      </c>
      <c r="R9" s="15">
        <f t="shared" si="18"/>
        <v>22.8</v>
      </c>
      <c r="S9" s="32">
        <f t="shared" si="19"/>
        <v>17.100000000000001</v>
      </c>
      <c r="T9" s="16">
        <f t="shared" si="20"/>
        <v>21</v>
      </c>
      <c r="U9" s="15">
        <f t="shared" si="21"/>
        <v>25.8</v>
      </c>
      <c r="V9" s="32">
        <f t="shared" si="22"/>
        <v>19.350000000000001</v>
      </c>
      <c r="W9" s="16">
        <f t="shared" ref="W9:W58" si="23">(A9/35)*(8*7)</f>
        <v>4.8</v>
      </c>
      <c r="X9" s="18">
        <f t="shared" ref="X9:X55" si="24">SUM(A9/35*10*7)</f>
        <v>6</v>
      </c>
      <c r="Y9" s="29"/>
      <c r="Z9" s="16">
        <f t="shared" si="0"/>
        <v>6</v>
      </c>
      <c r="AA9" s="16"/>
      <c r="AB9" s="16">
        <f t="shared" si="1"/>
        <v>0.6</v>
      </c>
    </row>
    <row r="10" spans="1:28" ht="15" customHeight="1">
      <c r="A10" s="21">
        <v>4</v>
      </c>
      <c r="B10" s="16">
        <f t="shared" si="2"/>
        <v>20</v>
      </c>
      <c r="C10" s="15">
        <f t="shared" si="3"/>
        <v>26.4</v>
      </c>
      <c r="D10" s="32">
        <f t="shared" si="4"/>
        <v>19.8</v>
      </c>
      <c r="E10" s="16">
        <f t="shared" si="5"/>
        <v>20.8</v>
      </c>
      <c r="F10" s="15">
        <f t="shared" si="6"/>
        <v>27.2</v>
      </c>
      <c r="G10" s="32">
        <f t="shared" si="7"/>
        <v>20.400000000000002</v>
      </c>
      <c r="H10" s="16">
        <f t="shared" si="8"/>
        <v>21.6</v>
      </c>
      <c r="I10" s="15">
        <f t="shared" si="9"/>
        <v>28</v>
      </c>
      <c r="J10" s="32">
        <f t="shared" si="10"/>
        <v>21.000000000000004</v>
      </c>
      <c r="K10" s="16">
        <f t="shared" si="11"/>
        <v>22.4</v>
      </c>
      <c r="L10" s="15">
        <f t="shared" si="12"/>
        <v>28.799999999999997</v>
      </c>
      <c r="M10" s="32">
        <f t="shared" si="13"/>
        <v>21.599999999999998</v>
      </c>
      <c r="N10" s="16">
        <f t="shared" si="14"/>
        <v>23.2</v>
      </c>
      <c r="O10" s="15">
        <f t="shared" si="15"/>
        <v>29.599999999999998</v>
      </c>
      <c r="P10" s="32">
        <f t="shared" si="16"/>
        <v>22.2</v>
      </c>
      <c r="Q10" s="16">
        <f t="shared" si="17"/>
        <v>24</v>
      </c>
      <c r="R10" s="15">
        <f t="shared" si="18"/>
        <v>30.4</v>
      </c>
      <c r="S10" s="32">
        <f t="shared" si="19"/>
        <v>22.8</v>
      </c>
      <c r="T10" s="16">
        <f t="shared" si="20"/>
        <v>28</v>
      </c>
      <c r="U10" s="15">
        <f t="shared" si="21"/>
        <v>34.4</v>
      </c>
      <c r="V10" s="32">
        <f t="shared" si="22"/>
        <v>25.799999999999997</v>
      </c>
      <c r="W10" s="16">
        <f t="shared" si="23"/>
        <v>6.3999999999999995</v>
      </c>
      <c r="X10" s="18">
        <f t="shared" si="24"/>
        <v>8</v>
      </c>
      <c r="Y10" s="29"/>
      <c r="Z10" s="16">
        <f t="shared" si="0"/>
        <v>7.9999999999999991</v>
      </c>
      <c r="AA10" s="16"/>
      <c r="AB10" s="16">
        <f t="shared" si="1"/>
        <v>0.79999999999999993</v>
      </c>
    </row>
    <row r="11" spans="1:28" ht="15" customHeight="1">
      <c r="A11" s="21">
        <v>5</v>
      </c>
      <c r="B11" s="16">
        <f t="shared" si="2"/>
        <v>25</v>
      </c>
      <c r="C11" s="15">
        <f t="shared" si="3"/>
        <v>33</v>
      </c>
      <c r="D11" s="32">
        <f t="shared" si="4"/>
        <v>24.75</v>
      </c>
      <c r="E11" s="16">
        <f t="shared" si="5"/>
        <v>26</v>
      </c>
      <c r="F11" s="15">
        <f t="shared" si="6"/>
        <v>34</v>
      </c>
      <c r="G11" s="32">
        <f t="shared" si="7"/>
        <v>25.500000000000004</v>
      </c>
      <c r="H11" s="16">
        <f t="shared" si="8"/>
        <v>27</v>
      </c>
      <c r="I11" s="15">
        <f t="shared" si="9"/>
        <v>35</v>
      </c>
      <c r="J11" s="32">
        <f t="shared" si="10"/>
        <v>26.25</v>
      </c>
      <c r="K11" s="16">
        <f t="shared" si="11"/>
        <v>28</v>
      </c>
      <c r="L11" s="15">
        <f t="shared" si="12"/>
        <v>36</v>
      </c>
      <c r="M11" s="32">
        <f t="shared" si="13"/>
        <v>27</v>
      </c>
      <c r="N11" s="16">
        <f t="shared" si="14"/>
        <v>29</v>
      </c>
      <c r="O11" s="15">
        <f t="shared" si="15"/>
        <v>37</v>
      </c>
      <c r="P11" s="32">
        <f t="shared" si="16"/>
        <v>27.75</v>
      </c>
      <c r="Q11" s="16">
        <f t="shared" si="17"/>
        <v>30</v>
      </c>
      <c r="R11" s="15">
        <f t="shared" si="18"/>
        <v>38</v>
      </c>
      <c r="S11" s="32">
        <f t="shared" si="19"/>
        <v>28.5</v>
      </c>
      <c r="T11" s="16">
        <f t="shared" si="20"/>
        <v>35</v>
      </c>
      <c r="U11" s="15">
        <f t="shared" si="21"/>
        <v>43</v>
      </c>
      <c r="V11" s="32">
        <f t="shared" si="22"/>
        <v>32.25</v>
      </c>
      <c r="W11" s="16">
        <f t="shared" si="23"/>
        <v>8</v>
      </c>
      <c r="X11" s="18">
        <f t="shared" si="24"/>
        <v>9.9999999999999982</v>
      </c>
      <c r="Y11" s="29"/>
      <c r="Z11" s="16">
        <f t="shared" si="0"/>
        <v>10</v>
      </c>
      <c r="AA11" s="16"/>
      <c r="AB11" s="16">
        <f t="shared" si="1"/>
        <v>1</v>
      </c>
    </row>
    <row r="12" spans="1:28" ht="15" customHeight="1">
      <c r="A12" s="21">
        <v>6</v>
      </c>
      <c r="B12" s="16">
        <f t="shared" si="2"/>
        <v>30</v>
      </c>
      <c r="C12" s="15">
        <f t="shared" si="3"/>
        <v>39.6</v>
      </c>
      <c r="D12" s="32">
        <f t="shared" si="4"/>
        <v>29.700000000000003</v>
      </c>
      <c r="E12" s="16">
        <f t="shared" si="5"/>
        <v>31.200000000000003</v>
      </c>
      <c r="F12" s="15">
        <f t="shared" si="6"/>
        <v>40.800000000000004</v>
      </c>
      <c r="G12" s="32">
        <f t="shared" si="7"/>
        <v>30.6</v>
      </c>
      <c r="H12" s="16">
        <f t="shared" si="8"/>
        <v>32.400000000000006</v>
      </c>
      <c r="I12" s="15">
        <f t="shared" si="9"/>
        <v>42.000000000000007</v>
      </c>
      <c r="J12" s="32">
        <f t="shared" si="10"/>
        <v>31.500000000000007</v>
      </c>
      <c r="K12" s="16">
        <f t="shared" si="11"/>
        <v>33.599999999999994</v>
      </c>
      <c r="L12" s="15">
        <f t="shared" si="12"/>
        <v>43.199999999999996</v>
      </c>
      <c r="M12" s="32">
        <f t="shared" si="13"/>
        <v>32.4</v>
      </c>
      <c r="N12" s="16">
        <f t="shared" si="14"/>
        <v>34.799999999999997</v>
      </c>
      <c r="O12" s="15">
        <f t="shared" si="15"/>
        <v>44.4</v>
      </c>
      <c r="P12" s="32">
        <f t="shared" si="16"/>
        <v>33.299999999999997</v>
      </c>
      <c r="Q12" s="16">
        <f t="shared" si="17"/>
        <v>36</v>
      </c>
      <c r="R12" s="15">
        <f t="shared" si="18"/>
        <v>45.6</v>
      </c>
      <c r="S12" s="32">
        <f t="shared" si="19"/>
        <v>34.200000000000003</v>
      </c>
      <c r="T12" s="16">
        <f t="shared" si="20"/>
        <v>42</v>
      </c>
      <c r="U12" s="15">
        <f t="shared" si="21"/>
        <v>51.6</v>
      </c>
      <c r="V12" s="32">
        <f t="shared" si="22"/>
        <v>38.700000000000003</v>
      </c>
      <c r="W12" s="16">
        <f t="shared" si="23"/>
        <v>9.6</v>
      </c>
      <c r="X12" s="18">
        <f t="shared" si="24"/>
        <v>12</v>
      </c>
      <c r="Y12" s="29"/>
      <c r="Z12" s="16">
        <f t="shared" si="0"/>
        <v>12</v>
      </c>
      <c r="AA12" s="16"/>
      <c r="AB12" s="16">
        <f t="shared" si="1"/>
        <v>1.2</v>
      </c>
    </row>
    <row r="13" spans="1:28" ht="15" customHeight="1">
      <c r="A13" s="21">
        <v>7</v>
      </c>
      <c r="B13" s="16">
        <f t="shared" si="2"/>
        <v>35</v>
      </c>
      <c r="C13" s="15">
        <f t="shared" si="3"/>
        <v>46.2</v>
      </c>
      <c r="D13" s="32">
        <f t="shared" si="4"/>
        <v>34.65</v>
      </c>
      <c r="E13" s="16">
        <f t="shared" si="5"/>
        <v>36.4</v>
      </c>
      <c r="F13" s="15">
        <f t="shared" si="6"/>
        <v>47.6</v>
      </c>
      <c r="G13" s="32">
        <f t="shared" si="7"/>
        <v>35.700000000000003</v>
      </c>
      <c r="H13" s="16">
        <f t="shared" si="8"/>
        <v>37.800000000000004</v>
      </c>
      <c r="I13" s="15">
        <f t="shared" si="9"/>
        <v>49.000000000000007</v>
      </c>
      <c r="J13" s="32">
        <f t="shared" si="10"/>
        <v>36.75</v>
      </c>
      <c r="K13" s="16">
        <f t="shared" si="11"/>
        <v>39.199999999999996</v>
      </c>
      <c r="L13" s="15">
        <f t="shared" si="12"/>
        <v>50.4</v>
      </c>
      <c r="M13" s="32">
        <f t="shared" si="13"/>
        <v>37.799999999999997</v>
      </c>
      <c r="N13" s="16">
        <f t="shared" si="14"/>
        <v>40.6</v>
      </c>
      <c r="O13" s="15">
        <f t="shared" si="15"/>
        <v>51.800000000000004</v>
      </c>
      <c r="P13" s="32">
        <f t="shared" si="16"/>
        <v>38.85</v>
      </c>
      <c r="Q13" s="16">
        <f t="shared" si="17"/>
        <v>42</v>
      </c>
      <c r="R13" s="15">
        <f t="shared" si="18"/>
        <v>53.2</v>
      </c>
      <c r="S13" s="32">
        <f t="shared" si="19"/>
        <v>39.900000000000006</v>
      </c>
      <c r="T13" s="16">
        <f t="shared" si="20"/>
        <v>49</v>
      </c>
      <c r="U13" s="15">
        <f t="shared" si="21"/>
        <v>60.2</v>
      </c>
      <c r="V13" s="32">
        <f t="shared" si="22"/>
        <v>45.15</v>
      </c>
      <c r="W13" s="16">
        <f t="shared" si="23"/>
        <v>11.200000000000001</v>
      </c>
      <c r="X13" s="18">
        <f t="shared" si="24"/>
        <v>14</v>
      </c>
      <c r="Y13" s="29"/>
      <c r="Z13" s="16">
        <f t="shared" si="0"/>
        <v>14.000000000000002</v>
      </c>
      <c r="AA13" s="16"/>
      <c r="AB13" s="16">
        <f t="shared" si="1"/>
        <v>1.4000000000000001</v>
      </c>
    </row>
    <row r="14" spans="1:28" ht="15" customHeight="1">
      <c r="A14" s="21">
        <v>8</v>
      </c>
      <c r="B14" s="16">
        <f t="shared" si="2"/>
        <v>40</v>
      </c>
      <c r="C14" s="15">
        <f t="shared" si="3"/>
        <v>52.8</v>
      </c>
      <c r="D14" s="32">
        <f t="shared" si="4"/>
        <v>39.6</v>
      </c>
      <c r="E14" s="16">
        <f t="shared" si="5"/>
        <v>41.6</v>
      </c>
      <c r="F14" s="15">
        <f t="shared" si="6"/>
        <v>54.4</v>
      </c>
      <c r="G14" s="32">
        <f t="shared" si="7"/>
        <v>40.800000000000004</v>
      </c>
      <c r="H14" s="16">
        <f t="shared" si="8"/>
        <v>43.2</v>
      </c>
      <c r="I14" s="15">
        <f t="shared" si="9"/>
        <v>56</v>
      </c>
      <c r="J14" s="32">
        <f t="shared" si="10"/>
        <v>42.000000000000007</v>
      </c>
      <c r="K14" s="16">
        <f t="shared" si="11"/>
        <v>44.8</v>
      </c>
      <c r="L14" s="15">
        <f t="shared" si="12"/>
        <v>57.599999999999994</v>
      </c>
      <c r="M14" s="32">
        <f t="shared" si="13"/>
        <v>43.199999999999996</v>
      </c>
      <c r="N14" s="16">
        <f t="shared" si="14"/>
        <v>46.4</v>
      </c>
      <c r="O14" s="15">
        <f t="shared" si="15"/>
        <v>59.199999999999996</v>
      </c>
      <c r="P14" s="32">
        <f t="shared" si="16"/>
        <v>44.4</v>
      </c>
      <c r="Q14" s="16">
        <f t="shared" si="17"/>
        <v>48</v>
      </c>
      <c r="R14" s="15">
        <f t="shared" si="18"/>
        <v>60.8</v>
      </c>
      <c r="S14" s="32">
        <f t="shared" si="19"/>
        <v>45.6</v>
      </c>
      <c r="T14" s="16">
        <f t="shared" si="20"/>
        <v>56</v>
      </c>
      <c r="U14" s="15">
        <f t="shared" si="21"/>
        <v>68.8</v>
      </c>
      <c r="V14" s="32">
        <f t="shared" si="22"/>
        <v>51.599999999999994</v>
      </c>
      <c r="W14" s="16">
        <f t="shared" si="23"/>
        <v>12.799999999999999</v>
      </c>
      <c r="X14" s="18">
        <f t="shared" si="24"/>
        <v>16</v>
      </c>
      <c r="Y14" s="29"/>
      <c r="Z14" s="16">
        <f t="shared" si="0"/>
        <v>15.999999999999998</v>
      </c>
      <c r="AA14" s="16"/>
      <c r="AB14" s="16">
        <f t="shared" si="1"/>
        <v>1.5999999999999999</v>
      </c>
    </row>
    <row r="15" spans="1:28" ht="15" customHeight="1">
      <c r="A15" s="21">
        <v>9</v>
      </c>
      <c r="B15" s="16">
        <f t="shared" si="2"/>
        <v>45</v>
      </c>
      <c r="C15" s="15">
        <f t="shared" si="3"/>
        <v>59.4</v>
      </c>
      <c r="D15" s="32">
        <f t="shared" si="4"/>
        <v>44.55</v>
      </c>
      <c r="E15" s="16">
        <f t="shared" si="5"/>
        <v>46.800000000000004</v>
      </c>
      <c r="F15" s="15">
        <f t="shared" si="6"/>
        <v>61.2</v>
      </c>
      <c r="G15" s="32">
        <f t="shared" si="7"/>
        <v>45.9</v>
      </c>
      <c r="H15" s="16">
        <f t="shared" si="8"/>
        <v>48.6</v>
      </c>
      <c r="I15" s="15">
        <f t="shared" si="9"/>
        <v>63</v>
      </c>
      <c r="J15" s="32">
        <f t="shared" si="10"/>
        <v>47.25</v>
      </c>
      <c r="K15" s="16">
        <f t="shared" si="11"/>
        <v>50.4</v>
      </c>
      <c r="L15" s="15">
        <f t="shared" si="12"/>
        <v>64.8</v>
      </c>
      <c r="M15" s="32">
        <f t="shared" si="13"/>
        <v>48.6</v>
      </c>
      <c r="N15" s="16">
        <f t="shared" si="14"/>
        <v>52.199999999999996</v>
      </c>
      <c r="O15" s="15">
        <f t="shared" si="15"/>
        <v>66.599999999999994</v>
      </c>
      <c r="P15" s="32">
        <f t="shared" si="16"/>
        <v>49.949999999999996</v>
      </c>
      <c r="Q15" s="16">
        <f t="shared" si="17"/>
        <v>54</v>
      </c>
      <c r="R15" s="15">
        <f t="shared" si="18"/>
        <v>68.400000000000006</v>
      </c>
      <c r="S15" s="32">
        <f t="shared" si="19"/>
        <v>51.300000000000004</v>
      </c>
      <c r="T15" s="16">
        <f t="shared" si="20"/>
        <v>63</v>
      </c>
      <c r="U15" s="15">
        <f t="shared" si="21"/>
        <v>77.400000000000006</v>
      </c>
      <c r="V15" s="32">
        <f t="shared" si="22"/>
        <v>58.050000000000004</v>
      </c>
      <c r="W15" s="16">
        <f t="shared" si="23"/>
        <v>14.399999999999999</v>
      </c>
      <c r="X15" s="18">
        <f t="shared" si="24"/>
        <v>18</v>
      </c>
      <c r="Y15" s="29"/>
      <c r="Z15" s="16">
        <f t="shared" si="0"/>
        <v>18</v>
      </c>
      <c r="AA15" s="16"/>
      <c r="AB15" s="16">
        <f t="shared" si="1"/>
        <v>1.7999999999999998</v>
      </c>
    </row>
    <row r="16" spans="1:28" ht="15" customHeight="1">
      <c r="A16" s="21">
        <v>9.5</v>
      </c>
      <c r="B16" s="16">
        <f t="shared" si="2"/>
        <v>47.5</v>
      </c>
      <c r="C16" s="15">
        <f t="shared" si="3"/>
        <v>62.7</v>
      </c>
      <c r="D16" s="32">
        <f t="shared" si="4"/>
        <v>47.024999999999999</v>
      </c>
      <c r="E16" s="16">
        <f t="shared" si="5"/>
        <v>49.4</v>
      </c>
      <c r="F16" s="15">
        <f t="shared" si="6"/>
        <v>64.599999999999994</v>
      </c>
      <c r="G16" s="32">
        <f t="shared" si="7"/>
        <v>48.449999999999996</v>
      </c>
      <c r="H16" s="16">
        <f t="shared" si="8"/>
        <v>51.300000000000004</v>
      </c>
      <c r="I16" s="15">
        <f t="shared" si="9"/>
        <v>66.5</v>
      </c>
      <c r="J16" s="32">
        <f t="shared" si="10"/>
        <v>49.875</v>
      </c>
      <c r="K16" s="16">
        <f t="shared" si="11"/>
        <v>53.199999999999996</v>
      </c>
      <c r="L16" s="15">
        <f t="shared" si="12"/>
        <v>68.399999999999991</v>
      </c>
      <c r="M16" s="32">
        <f t="shared" si="13"/>
        <v>51.3</v>
      </c>
      <c r="N16" s="16">
        <f t="shared" si="14"/>
        <v>55.1</v>
      </c>
      <c r="O16" s="15">
        <f t="shared" si="15"/>
        <v>70.3</v>
      </c>
      <c r="P16" s="32">
        <f t="shared" si="16"/>
        <v>52.724999999999994</v>
      </c>
      <c r="Q16" s="16">
        <f t="shared" si="17"/>
        <v>57</v>
      </c>
      <c r="R16" s="15">
        <f t="shared" si="18"/>
        <v>72.2</v>
      </c>
      <c r="S16" s="32">
        <f t="shared" si="19"/>
        <v>54.15</v>
      </c>
      <c r="T16" s="16">
        <f t="shared" si="20"/>
        <v>66.5</v>
      </c>
      <c r="U16" s="15">
        <f t="shared" si="21"/>
        <v>81.7</v>
      </c>
      <c r="V16" s="32">
        <f t="shared" si="22"/>
        <v>61.275000000000006</v>
      </c>
      <c r="W16" s="16">
        <f t="shared" si="23"/>
        <v>15.2</v>
      </c>
      <c r="X16" s="18">
        <f t="shared" si="24"/>
        <v>18.999999999999996</v>
      </c>
      <c r="Y16" s="29"/>
      <c r="Z16" s="16">
        <f t="shared" si="0"/>
        <v>19</v>
      </c>
      <c r="AA16" s="16"/>
      <c r="AB16" s="16">
        <f t="shared" si="1"/>
        <v>1.9</v>
      </c>
    </row>
    <row r="17" spans="1:28" ht="15" customHeight="1">
      <c r="A17" s="21">
        <v>10</v>
      </c>
      <c r="B17" s="16">
        <f t="shared" si="2"/>
        <v>50</v>
      </c>
      <c r="C17" s="15">
        <f t="shared" si="3"/>
        <v>66</v>
      </c>
      <c r="D17" s="32">
        <f t="shared" si="4"/>
        <v>49.5</v>
      </c>
      <c r="E17" s="16">
        <f t="shared" si="5"/>
        <v>52</v>
      </c>
      <c r="F17" s="15">
        <f t="shared" si="6"/>
        <v>68</v>
      </c>
      <c r="G17" s="32">
        <f t="shared" si="7"/>
        <v>51.000000000000007</v>
      </c>
      <c r="H17" s="16">
        <f t="shared" si="8"/>
        <v>54</v>
      </c>
      <c r="I17" s="15">
        <f t="shared" si="9"/>
        <v>70</v>
      </c>
      <c r="J17" s="32">
        <f t="shared" si="10"/>
        <v>52.5</v>
      </c>
      <c r="K17" s="16">
        <f t="shared" si="11"/>
        <v>56</v>
      </c>
      <c r="L17" s="15">
        <f t="shared" si="12"/>
        <v>72</v>
      </c>
      <c r="M17" s="32">
        <f t="shared" si="13"/>
        <v>54</v>
      </c>
      <c r="N17" s="16">
        <f t="shared" si="14"/>
        <v>58</v>
      </c>
      <c r="O17" s="15">
        <f t="shared" si="15"/>
        <v>74</v>
      </c>
      <c r="P17" s="32">
        <f t="shared" si="16"/>
        <v>55.5</v>
      </c>
      <c r="Q17" s="16">
        <f t="shared" si="17"/>
        <v>60</v>
      </c>
      <c r="R17" s="15">
        <f t="shared" si="18"/>
        <v>76</v>
      </c>
      <c r="S17" s="32">
        <f t="shared" si="19"/>
        <v>57</v>
      </c>
      <c r="T17" s="16">
        <f t="shared" si="20"/>
        <v>70</v>
      </c>
      <c r="U17" s="15">
        <f t="shared" si="21"/>
        <v>86</v>
      </c>
      <c r="V17" s="32">
        <f t="shared" si="22"/>
        <v>64.5</v>
      </c>
      <c r="W17" s="16">
        <f t="shared" si="23"/>
        <v>16</v>
      </c>
      <c r="X17" s="18">
        <f t="shared" si="24"/>
        <v>19.999999999999996</v>
      </c>
      <c r="Y17" s="29"/>
      <c r="Z17" s="16">
        <f t="shared" si="0"/>
        <v>20</v>
      </c>
      <c r="AA17" s="16"/>
      <c r="AB17" s="16">
        <f t="shared" si="1"/>
        <v>2</v>
      </c>
    </row>
    <row r="18" spans="1:28" ht="15" customHeight="1">
      <c r="A18" s="21">
        <v>11</v>
      </c>
      <c r="B18" s="16">
        <f t="shared" si="2"/>
        <v>55</v>
      </c>
      <c r="C18" s="15">
        <f t="shared" si="3"/>
        <v>72.599999999999994</v>
      </c>
      <c r="D18" s="32">
        <f t="shared" si="4"/>
        <v>54.449999999999996</v>
      </c>
      <c r="E18" s="16">
        <f t="shared" si="5"/>
        <v>57.2</v>
      </c>
      <c r="F18" s="15">
        <f t="shared" si="6"/>
        <v>74.800000000000011</v>
      </c>
      <c r="G18" s="32">
        <f t="shared" si="7"/>
        <v>56.100000000000009</v>
      </c>
      <c r="H18" s="16">
        <f t="shared" si="8"/>
        <v>59.400000000000006</v>
      </c>
      <c r="I18" s="15">
        <f t="shared" si="9"/>
        <v>77</v>
      </c>
      <c r="J18" s="32">
        <f t="shared" si="10"/>
        <v>57.75</v>
      </c>
      <c r="K18" s="16">
        <f t="shared" si="11"/>
        <v>61.599999999999994</v>
      </c>
      <c r="L18" s="15">
        <f t="shared" si="12"/>
        <v>79.199999999999989</v>
      </c>
      <c r="M18" s="32">
        <f t="shared" si="13"/>
        <v>59.399999999999991</v>
      </c>
      <c r="N18" s="16">
        <f t="shared" si="14"/>
        <v>63.8</v>
      </c>
      <c r="O18" s="15">
        <f t="shared" si="15"/>
        <v>81.400000000000006</v>
      </c>
      <c r="P18" s="32">
        <f t="shared" si="16"/>
        <v>61.050000000000004</v>
      </c>
      <c r="Q18" s="16">
        <f t="shared" si="17"/>
        <v>66</v>
      </c>
      <c r="R18" s="15">
        <f t="shared" si="18"/>
        <v>83.6</v>
      </c>
      <c r="S18" s="32">
        <f t="shared" si="19"/>
        <v>62.699999999999996</v>
      </c>
      <c r="T18" s="16">
        <f t="shared" si="20"/>
        <v>77</v>
      </c>
      <c r="U18" s="15">
        <f t="shared" si="21"/>
        <v>94.6</v>
      </c>
      <c r="V18" s="32">
        <f t="shared" si="22"/>
        <v>70.95</v>
      </c>
      <c r="W18" s="16">
        <f t="shared" si="23"/>
        <v>17.600000000000001</v>
      </c>
      <c r="X18" s="18">
        <f t="shared" si="24"/>
        <v>22</v>
      </c>
      <c r="Y18" s="29"/>
      <c r="Z18" s="16">
        <f t="shared" si="0"/>
        <v>22</v>
      </c>
      <c r="AA18" s="16"/>
      <c r="AB18" s="16">
        <f t="shared" si="1"/>
        <v>2.2000000000000002</v>
      </c>
    </row>
    <row r="19" spans="1:28" ht="15" customHeight="1">
      <c r="A19" s="21">
        <v>12</v>
      </c>
      <c r="B19" s="16">
        <f t="shared" si="2"/>
        <v>60</v>
      </c>
      <c r="C19" s="15">
        <f t="shared" si="3"/>
        <v>79.2</v>
      </c>
      <c r="D19" s="32">
        <f t="shared" si="4"/>
        <v>59.400000000000006</v>
      </c>
      <c r="E19" s="16">
        <f t="shared" si="5"/>
        <v>62.400000000000006</v>
      </c>
      <c r="F19" s="15">
        <f t="shared" si="6"/>
        <v>81.600000000000009</v>
      </c>
      <c r="G19" s="32">
        <f t="shared" si="7"/>
        <v>61.2</v>
      </c>
      <c r="H19" s="16">
        <f t="shared" si="8"/>
        <v>64.800000000000011</v>
      </c>
      <c r="I19" s="15">
        <f t="shared" si="9"/>
        <v>84.000000000000014</v>
      </c>
      <c r="J19" s="32">
        <f t="shared" si="10"/>
        <v>63.000000000000014</v>
      </c>
      <c r="K19" s="16">
        <f t="shared" si="11"/>
        <v>67.199999999999989</v>
      </c>
      <c r="L19" s="15">
        <f t="shared" si="12"/>
        <v>86.399999999999991</v>
      </c>
      <c r="M19" s="32">
        <f t="shared" si="13"/>
        <v>64.8</v>
      </c>
      <c r="N19" s="16">
        <f t="shared" si="14"/>
        <v>69.599999999999994</v>
      </c>
      <c r="O19" s="15">
        <f t="shared" si="15"/>
        <v>88.8</v>
      </c>
      <c r="P19" s="32">
        <f t="shared" si="16"/>
        <v>66.599999999999994</v>
      </c>
      <c r="Q19" s="16">
        <f t="shared" si="17"/>
        <v>72</v>
      </c>
      <c r="R19" s="15">
        <f t="shared" si="18"/>
        <v>91.2</v>
      </c>
      <c r="S19" s="32">
        <f t="shared" si="19"/>
        <v>68.400000000000006</v>
      </c>
      <c r="T19" s="16">
        <f t="shared" si="20"/>
        <v>84</v>
      </c>
      <c r="U19" s="15">
        <f t="shared" si="21"/>
        <v>103.2</v>
      </c>
      <c r="V19" s="32">
        <f t="shared" si="22"/>
        <v>77.400000000000006</v>
      </c>
      <c r="W19" s="16">
        <f t="shared" si="23"/>
        <v>19.2</v>
      </c>
      <c r="X19" s="18">
        <f t="shared" si="24"/>
        <v>24</v>
      </c>
      <c r="Y19" s="29"/>
      <c r="Z19" s="16">
        <f t="shared" si="0"/>
        <v>24</v>
      </c>
      <c r="AA19" s="16"/>
      <c r="AB19" s="16">
        <f t="shared" si="1"/>
        <v>2.4</v>
      </c>
    </row>
    <row r="20" spans="1:28" ht="15" customHeight="1">
      <c r="A20" s="21">
        <v>13</v>
      </c>
      <c r="B20" s="16">
        <f t="shared" si="2"/>
        <v>65</v>
      </c>
      <c r="C20" s="15">
        <f t="shared" si="3"/>
        <v>85.8</v>
      </c>
      <c r="D20" s="32">
        <f t="shared" si="4"/>
        <v>64.349999999999994</v>
      </c>
      <c r="E20" s="16">
        <f t="shared" si="5"/>
        <v>67.600000000000009</v>
      </c>
      <c r="F20" s="15">
        <f t="shared" si="6"/>
        <v>88.4</v>
      </c>
      <c r="G20" s="32">
        <f t="shared" si="7"/>
        <v>66.3</v>
      </c>
      <c r="H20" s="16">
        <f t="shared" si="8"/>
        <v>70.2</v>
      </c>
      <c r="I20" s="15">
        <f t="shared" si="9"/>
        <v>91</v>
      </c>
      <c r="J20" s="32">
        <f t="shared" si="10"/>
        <v>68.25</v>
      </c>
      <c r="K20" s="16">
        <f t="shared" si="11"/>
        <v>72.8</v>
      </c>
      <c r="L20" s="15">
        <f t="shared" si="12"/>
        <v>93.6</v>
      </c>
      <c r="M20" s="32">
        <f t="shared" si="13"/>
        <v>70.199999999999989</v>
      </c>
      <c r="N20" s="16">
        <f t="shared" si="14"/>
        <v>75.399999999999991</v>
      </c>
      <c r="O20" s="15">
        <f t="shared" si="15"/>
        <v>96.199999999999989</v>
      </c>
      <c r="P20" s="32">
        <f t="shared" si="16"/>
        <v>72.149999999999991</v>
      </c>
      <c r="Q20" s="16">
        <f t="shared" si="17"/>
        <v>78</v>
      </c>
      <c r="R20" s="15">
        <f t="shared" si="18"/>
        <v>98.8</v>
      </c>
      <c r="S20" s="32">
        <f t="shared" si="19"/>
        <v>74.099999999999994</v>
      </c>
      <c r="T20" s="16">
        <f t="shared" si="20"/>
        <v>91</v>
      </c>
      <c r="U20" s="15">
        <f t="shared" si="21"/>
        <v>111.8</v>
      </c>
      <c r="V20" s="32">
        <f t="shared" si="22"/>
        <v>83.85</v>
      </c>
      <c r="W20" s="16">
        <f t="shared" si="23"/>
        <v>20.8</v>
      </c>
      <c r="X20" s="18">
        <f t="shared" si="24"/>
        <v>26</v>
      </c>
      <c r="Y20" s="29"/>
      <c r="Z20" s="16">
        <f t="shared" si="0"/>
        <v>26</v>
      </c>
      <c r="AA20" s="16"/>
      <c r="AB20" s="16">
        <f t="shared" si="1"/>
        <v>2.6</v>
      </c>
    </row>
    <row r="21" spans="1:28" ht="15" customHeight="1">
      <c r="A21" s="21">
        <v>14</v>
      </c>
      <c r="B21" s="16">
        <f t="shared" si="2"/>
        <v>70</v>
      </c>
      <c r="C21" s="15">
        <f t="shared" si="3"/>
        <v>92.4</v>
      </c>
      <c r="D21" s="32">
        <f t="shared" si="4"/>
        <v>69.3</v>
      </c>
      <c r="E21" s="16">
        <f t="shared" si="5"/>
        <v>72.8</v>
      </c>
      <c r="F21" s="15">
        <f t="shared" si="6"/>
        <v>95.2</v>
      </c>
      <c r="G21" s="32">
        <f t="shared" si="7"/>
        <v>71.400000000000006</v>
      </c>
      <c r="H21" s="16">
        <f t="shared" si="8"/>
        <v>75.600000000000009</v>
      </c>
      <c r="I21" s="15">
        <f t="shared" si="9"/>
        <v>98.000000000000014</v>
      </c>
      <c r="J21" s="32">
        <f t="shared" si="10"/>
        <v>73.5</v>
      </c>
      <c r="K21" s="16">
        <f t="shared" si="11"/>
        <v>78.399999999999991</v>
      </c>
      <c r="L21" s="15">
        <f t="shared" si="12"/>
        <v>100.8</v>
      </c>
      <c r="M21" s="32">
        <f t="shared" si="13"/>
        <v>75.599999999999994</v>
      </c>
      <c r="N21" s="16">
        <f t="shared" si="14"/>
        <v>81.2</v>
      </c>
      <c r="O21" s="15">
        <f t="shared" si="15"/>
        <v>103.60000000000001</v>
      </c>
      <c r="P21" s="32">
        <f t="shared" si="16"/>
        <v>77.7</v>
      </c>
      <c r="Q21" s="16">
        <f t="shared" si="17"/>
        <v>84</v>
      </c>
      <c r="R21" s="15">
        <f t="shared" si="18"/>
        <v>106.4</v>
      </c>
      <c r="S21" s="32">
        <f t="shared" si="19"/>
        <v>79.800000000000011</v>
      </c>
      <c r="T21" s="16">
        <f t="shared" si="20"/>
        <v>98</v>
      </c>
      <c r="U21" s="15">
        <f t="shared" si="21"/>
        <v>120.4</v>
      </c>
      <c r="V21" s="32">
        <f t="shared" si="22"/>
        <v>90.3</v>
      </c>
      <c r="W21" s="16">
        <f t="shared" si="23"/>
        <v>22.400000000000002</v>
      </c>
      <c r="X21" s="18">
        <f t="shared" si="24"/>
        <v>28</v>
      </c>
      <c r="Y21" s="29"/>
      <c r="Z21" s="16">
        <f t="shared" si="0"/>
        <v>28.000000000000004</v>
      </c>
      <c r="AA21" s="16"/>
      <c r="AB21" s="16">
        <f t="shared" si="1"/>
        <v>2.8000000000000003</v>
      </c>
    </row>
    <row r="22" spans="1:28" ht="15" customHeight="1">
      <c r="A22" s="21">
        <v>15</v>
      </c>
      <c r="B22" s="16">
        <f t="shared" si="2"/>
        <v>75</v>
      </c>
      <c r="C22" s="15">
        <f t="shared" si="3"/>
        <v>99</v>
      </c>
      <c r="D22" s="32">
        <f t="shared" si="4"/>
        <v>74.25</v>
      </c>
      <c r="E22" s="16">
        <f t="shared" si="5"/>
        <v>78</v>
      </c>
      <c r="F22" s="15">
        <f t="shared" si="6"/>
        <v>102</v>
      </c>
      <c r="G22" s="32">
        <f t="shared" si="7"/>
        <v>76.5</v>
      </c>
      <c r="H22" s="16">
        <f t="shared" si="8"/>
        <v>81</v>
      </c>
      <c r="I22" s="15">
        <f t="shared" si="9"/>
        <v>105</v>
      </c>
      <c r="J22" s="32">
        <f t="shared" si="10"/>
        <v>78.75</v>
      </c>
      <c r="K22" s="16">
        <f t="shared" si="11"/>
        <v>84</v>
      </c>
      <c r="L22" s="15">
        <f t="shared" si="12"/>
        <v>108</v>
      </c>
      <c r="M22" s="32">
        <f t="shared" si="13"/>
        <v>81</v>
      </c>
      <c r="N22" s="16">
        <f t="shared" si="14"/>
        <v>87</v>
      </c>
      <c r="O22" s="15">
        <f t="shared" si="15"/>
        <v>111</v>
      </c>
      <c r="P22" s="32">
        <f t="shared" si="16"/>
        <v>83.250000000000014</v>
      </c>
      <c r="Q22" s="16">
        <f t="shared" si="17"/>
        <v>90</v>
      </c>
      <c r="R22" s="15">
        <f t="shared" si="18"/>
        <v>114</v>
      </c>
      <c r="S22" s="32">
        <f t="shared" si="19"/>
        <v>85.499999999999986</v>
      </c>
      <c r="T22" s="16">
        <f t="shared" si="20"/>
        <v>105</v>
      </c>
      <c r="U22" s="15">
        <f t="shared" si="21"/>
        <v>129</v>
      </c>
      <c r="V22" s="32">
        <f t="shared" si="22"/>
        <v>96.75</v>
      </c>
      <c r="W22" s="16">
        <f t="shared" si="23"/>
        <v>24</v>
      </c>
      <c r="X22" s="18">
        <f t="shared" si="24"/>
        <v>30</v>
      </c>
      <c r="Y22" s="29"/>
      <c r="Z22" s="16">
        <f t="shared" si="0"/>
        <v>30</v>
      </c>
      <c r="AA22" s="16"/>
      <c r="AB22" s="16">
        <f t="shared" si="1"/>
        <v>3</v>
      </c>
    </row>
    <row r="23" spans="1:28" ht="15" customHeight="1">
      <c r="A23" s="21">
        <v>16</v>
      </c>
      <c r="B23" s="16">
        <f t="shared" si="2"/>
        <v>80</v>
      </c>
      <c r="C23" s="15">
        <f t="shared" si="3"/>
        <v>105.6</v>
      </c>
      <c r="D23" s="32">
        <f t="shared" si="4"/>
        <v>79.2</v>
      </c>
      <c r="E23" s="16">
        <f t="shared" si="5"/>
        <v>83.2</v>
      </c>
      <c r="F23" s="15">
        <f t="shared" si="6"/>
        <v>108.8</v>
      </c>
      <c r="G23" s="32">
        <f t="shared" si="7"/>
        <v>81.600000000000009</v>
      </c>
      <c r="H23" s="16">
        <f t="shared" si="8"/>
        <v>86.4</v>
      </c>
      <c r="I23" s="15">
        <f t="shared" si="9"/>
        <v>112</v>
      </c>
      <c r="J23" s="32">
        <f t="shared" si="10"/>
        <v>84.000000000000014</v>
      </c>
      <c r="K23" s="16">
        <f t="shared" si="11"/>
        <v>89.6</v>
      </c>
      <c r="L23" s="15">
        <f t="shared" si="12"/>
        <v>115.19999999999999</v>
      </c>
      <c r="M23" s="32">
        <f t="shared" si="13"/>
        <v>86.399999999999991</v>
      </c>
      <c r="N23" s="16">
        <f t="shared" si="14"/>
        <v>92.8</v>
      </c>
      <c r="O23" s="15">
        <f t="shared" si="15"/>
        <v>118.39999999999999</v>
      </c>
      <c r="P23" s="32">
        <f t="shared" si="16"/>
        <v>88.8</v>
      </c>
      <c r="Q23" s="16">
        <f t="shared" si="17"/>
        <v>96</v>
      </c>
      <c r="R23" s="15">
        <f t="shared" si="18"/>
        <v>121.6</v>
      </c>
      <c r="S23" s="32">
        <f t="shared" si="19"/>
        <v>91.2</v>
      </c>
      <c r="T23" s="16">
        <f t="shared" si="20"/>
        <v>112</v>
      </c>
      <c r="U23" s="15">
        <f t="shared" si="21"/>
        <v>137.6</v>
      </c>
      <c r="V23" s="32">
        <f t="shared" si="22"/>
        <v>103.19999999999999</v>
      </c>
      <c r="W23" s="16">
        <f t="shared" si="23"/>
        <v>25.599999999999998</v>
      </c>
      <c r="X23" s="18">
        <f t="shared" si="24"/>
        <v>32</v>
      </c>
      <c r="Y23" s="29"/>
      <c r="Z23" s="16">
        <f t="shared" si="0"/>
        <v>31.999999999999996</v>
      </c>
      <c r="AA23" s="16"/>
      <c r="AB23" s="16">
        <f t="shared" si="1"/>
        <v>3.1999999999999997</v>
      </c>
    </row>
    <row r="24" spans="1:28" ht="15" customHeight="1">
      <c r="A24" s="21">
        <v>16.5</v>
      </c>
      <c r="B24" s="16">
        <f t="shared" si="2"/>
        <v>82.5</v>
      </c>
      <c r="C24" s="15">
        <f t="shared" si="3"/>
        <v>108.9</v>
      </c>
      <c r="D24" s="32">
        <f t="shared" si="4"/>
        <v>81.674999999999997</v>
      </c>
      <c r="E24" s="16">
        <f t="shared" si="5"/>
        <v>85.8</v>
      </c>
      <c r="F24" s="15">
        <f t="shared" si="6"/>
        <v>112.19999999999999</v>
      </c>
      <c r="G24" s="32">
        <f t="shared" si="7"/>
        <v>84.149999999999991</v>
      </c>
      <c r="H24" s="16">
        <f t="shared" si="8"/>
        <v>89.100000000000009</v>
      </c>
      <c r="I24" s="15">
        <f t="shared" si="9"/>
        <v>115.5</v>
      </c>
      <c r="J24" s="32">
        <f t="shared" si="10"/>
        <v>86.625</v>
      </c>
      <c r="K24" s="16">
        <f t="shared" si="11"/>
        <v>92.399999999999991</v>
      </c>
      <c r="L24" s="15">
        <f t="shared" si="12"/>
        <v>118.79999999999998</v>
      </c>
      <c r="M24" s="32">
        <f t="shared" si="13"/>
        <v>89.09999999999998</v>
      </c>
      <c r="N24" s="16">
        <f t="shared" si="14"/>
        <v>95.7</v>
      </c>
      <c r="O24" s="15">
        <f t="shared" si="15"/>
        <v>122.1</v>
      </c>
      <c r="P24" s="32">
        <f t="shared" si="16"/>
        <v>91.574999999999989</v>
      </c>
      <c r="Q24" s="16">
        <f t="shared" si="17"/>
        <v>99</v>
      </c>
      <c r="R24" s="15">
        <f t="shared" si="18"/>
        <v>125.4</v>
      </c>
      <c r="S24" s="32">
        <f t="shared" si="19"/>
        <v>94.05</v>
      </c>
      <c r="T24" s="16">
        <f t="shared" si="20"/>
        <v>115.5</v>
      </c>
      <c r="U24" s="15">
        <f t="shared" si="21"/>
        <v>141.9</v>
      </c>
      <c r="V24" s="32">
        <f t="shared" si="22"/>
        <v>106.425</v>
      </c>
      <c r="W24" s="16">
        <f t="shared" si="23"/>
        <v>26.4</v>
      </c>
      <c r="X24" s="18">
        <f t="shared" si="24"/>
        <v>33</v>
      </c>
      <c r="Y24" s="29"/>
      <c r="Z24" s="16">
        <f t="shared" si="0"/>
        <v>33</v>
      </c>
      <c r="AA24" s="16"/>
      <c r="AB24" s="16">
        <f t="shared" si="1"/>
        <v>3.3</v>
      </c>
    </row>
    <row r="25" spans="1:28" ht="15" customHeight="1">
      <c r="A25" s="21">
        <v>17</v>
      </c>
      <c r="B25" s="16">
        <f t="shared" si="2"/>
        <v>85</v>
      </c>
      <c r="C25" s="15">
        <f t="shared" si="3"/>
        <v>112.2</v>
      </c>
      <c r="D25" s="32">
        <f t="shared" si="4"/>
        <v>84.15</v>
      </c>
      <c r="E25" s="16">
        <f t="shared" si="5"/>
        <v>88.4</v>
      </c>
      <c r="F25" s="15">
        <f t="shared" si="6"/>
        <v>115.60000000000001</v>
      </c>
      <c r="G25" s="32">
        <f t="shared" si="7"/>
        <v>86.700000000000017</v>
      </c>
      <c r="H25" s="16">
        <f t="shared" si="8"/>
        <v>91.800000000000011</v>
      </c>
      <c r="I25" s="15">
        <f t="shared" si="9"/>
        <v>119.00000000000001</v>
      </c>
      <c r="J25" s="32">
        <f t="shared" si="10"/>
        <v>89.250000000000014</v>
      </c>
      <c r="K25" s="16">
        <f t="shared" si="11"/>
        <v>95.199999999999989</v>
      </c>
      <c r="L25" s="15">
        <f t="shared" si="12"/>
        <v>122.39999999999999</v>
      </c>
      <c r="M25" s="32">
        <f t="shared" si="13"/>
        <v>91.8</v>
      </c>
      <c r="N25" s="16">
        <f t="shared" si="14"/>
        <v>98.6</v>
      </c>
      <c r="O25" s="15">
        <f t="shared" si="15"/>
        <v>125.8</v>
      </c>
      <c r="P25" s="32">
        <f t="shared" si="16"/>
        <v>94.35</v>
      </c>
      <c r="Q25" s="16">
        <f t="shared" si="17"/>
        <v>102</v>
      </c>
      <c r="R25" s="15">
        <f t="shared" si="18"/>
        <v>129.19999999999999</v>
      </c>
      <c r="S25" s="32">
        <f t="shared" si="19"/>
        <v>96.899999999999991</v>
      </c>
      <c r="T25" s="16">
        <f t="shared" si="20"/>
        <v>119</v>
      </c>
      <c r="U25" s="15">
        <f t="shared" si="21"/>
        <v>146.19999999999999</v>
      </c>
      <c r="V25" s="32">
        <f t="shared" si="22"/>
        <v>109.64999999999999</v>
      </c>
      <c r="W25" s="16">
        <f t="shared" si="23"/>
        <v>27.2</v>
      </c>
      <c r="X25" s="18">
        <f t="shared" si="24"/>
        <v>34</v>
      </c>
      <c r="Y25" s="29"/>
      <c r="Z25" s="16">
        <f t="shared" si="0"/>
        <v>34</v>
      </c>
      <c r="AA25" s="16"/>
      <c r="AB25" s="16">
        <f t="shared" si="1"/>
        <v>3.4</v>
      </c>
    </row>
    <row r="26" spans="1:28" ht="15" customHeight="1">
      <c r="A26" s="21">
        <v>17.5</v>
      </c>
      <c r="B26" s="16">
        <f t="shared" si="2"/>
        <v>87.5</v>
      </c>
      <c r="C26" s="15">
        <f t="shared" si="3"/>
        <v>115.5</v>
      </c>
      <c r="D26" s="32">
        <f t="shared" si="4"/>
        <v>86.625</v>
      </c>
      <c r="E26" s="16">
        <f t="shared" si="5"/>
        <v>91</v>
      </c>
      <c r="F26" s="15">
        <f t="shared" si="6"/>
        <v>119</v>
      </c>
      <c r="G26" s="32">
        <f t="shared" si="7"/>
        <v>89.25</v>
      </c>
      <c r="H26" s="16">
        <f t="shared" si="8"/>
        <v>94.5</v>
      </c>
      <c r="I26" s="15">
        <f t="shared" si="9"/>
        <v>122.5</v>
      </c>
      <c r="J26" s="32">
        <f t="shared" si="10"/>
        <v>91.875</v>
      </c>
      <c r="K26" s="16">
        <f t="shared" si="11"/>
        <v>98</v>
      </c>
      <c r="L26" s="15">
        <f t="shared" si="12"/>
        <v>126</v>
      </c>
      <c r="M26" s="32">
        <f t="shared" si="13"/>
        <v>94.5</v>
      </c>
      <c r="N26" s="16">
        <f t="shared" si="14"/>
        <v>101.5</v>
      </c>
      <c r="O26" s="15">
        <f t="shared" si="15"/>
        <v>129.5</v>
      </c>
      <c r="P26" s="32">
        <f t="shared" si="16"/>
        <v>97.125</v>
      </c>
      <c r="Q26" s="16">
        <f t="shared" si="17"/>
        <v>105</v>
      </c>
      <c r="R26" s="15">
        <f t="shared" si="18"/>
        <v>133</v>
      </c>
      <c r="S26" s="32">
        <f t="shared" si="19"/>
        <v>99.75</v>
      </c>
      <c r="T26" s="16">
        <f t="shared" si="20"/>
        <v>122.5</v>
      </c>
      <c r="U26" s="15">
        <f t="shared" si="21"/>
        <v>150.5</v>
      </c>
      <c r="V26" s="32">
        <f t="shared" si="22"/>
        <v>112.87499999999999</v>
      </c>
      <c r="W26" s="16">
        <f t="shared" si="23"/>
        <v>28</v>
      </c>
      <c r="X26" s="18">
        <f t="shared" si="24"/>
        <v>35</v>
      </c>
      <c r="Y26" s="29"/>
      <c r="Z26" s="16">
        <f t="shared" si="0"/>
        <v>35</v>
      </c>
      <c r="AA26" s="16"/>
      <c r="AB26" s="16">
        <f t="shared" si="1"/>
        <v>3.5</v>
      </c>
    </row>
    <row r="27" spans="1:28" ht="15" customHeight="1">
      <c r="A27" s="21">
        <v>18</v>
      </c>
      <c r="B27" s="16">
        <f t="shared" si="2"/>
        <v>90</v>
      </c>
      <c r="C27" s="15">
        <f t="shared" si="3"/>
        <v>118.8</v>
      </c>
      <c r="D27" s="32">
        <f t="shared" si="4"/>
        <v>89.1</v>
      </c>
      <c r="E27" s="16">
        <f t="shared" si="5"/>
        <v>93.600000000000009</v>
      </c>
      <c r="F27" s="15">
        <f t="shared" si="6"/>
        <v>122.4</v>
      </c>
      <c r="G27" s="32">
        <f t="shared" si="7"/>
        <v>91.8</v>
      </c>
      <c r="H27" s="16">
        <f t="shared" si="8"/>
        <v>97.2</v>
      </c>
      <c r="I27" s="15">
        <f t="shared" si="9"/>
        <v>126</v>
      </c>
      <c r="J27" s="32">
        <f t="shared" si="10"/>
        <v>94.5</v>
      </c>
      <c r="K27" s="16">
        <f t="shared" si="11"/>
        <v>100.8</v>
      </c>
      <c r="L27" s="15">
        <f t="shared" si="12"/>
        <v>129.6</v>
      </c>
      <c r="M27" s="32">
        <f t="shared" si="13"/>
        <v>97.2</v>
      </c>
      <c r="N27" s="16">
        <f t="shared" si="14"/>
        <v>104.39999999999999</v>
      </c>
      <c r="O27" s="15">
        <f t="shared" si="15"/>
        <v>133.19999999999999</v>
      </c>
      <c r="P27" s="32">
        <f t="shared" si="16"/>
        <v>99.899999999999991</v>
      </c>
      <c r="Q27" s="16">
        <f t="shared" si="17"/>
        <v>108</v>
      </c>
      <c r="R27" s="15">
        <f t="shared" si="18"/>
        <v>136.80000000000001</v>
      </c>
      <c r="S27" s="32">
        <f t="shared" si="19"/>
        <v>102.60000000000001</v>
      </c>
      <c r="T27" s="16">
        <f t="shared" si="20"/>
        <v>126</v>
      </c>
      <c r="U27" s="15">
        <f t="shared" si="21"/>
        <v>154.80000000000001</v>
      </c>
      <c r="V27" s="32">
        <f t="shared" si="22"/>
        <v>116.10000000000001</v>
      </c>
      <c r="W27" s="16">
        <f t="shared" si="23"/>
        <v>28.799999999999997</v>
      </c>
      <c r="X27" s="18">
        <f t="shared" si="24"/>
        <v>36</v>
      </c>
      <c r="Y27" s="29"/>
      <c r="Z27" s="16">
        <f t="shared" si="0"/>
        <v>36</v>
      </c>
      <c r="AA27" s="16"/>
      <c r="AB27" s="16">
        <f t="shared" si="1"/>
        <v>3.5999999999999996</v>
      </c>
    </row>
    <row r="28" spans="1:28" ht="15" customHeight="1">
      <c r="A28" s="21">
        <v>19</v>
      </c>
      <c r="B28" s="16">
        <f t="shared" si="2"/>
        <v>95</v>
      </c>
      <c r="C28" s="15">
        <f t="shared" si="3"/>
        <v>125.4</v>
      </c>
      <c r="D28" s="32">
        <f t="shared" si="4"/>
        <v>94.05</v>
      </c>
      <c r="E28" s="16">
        <f t="shared" si="5"/>
        <v>98.8</v>
      </c>
      <c r="F28" s="15">
        <f t="shared" si="6"/>
        <v>129.19999999999999</v>
      </c>
      <c r="G28" s="32">
        <f t="shared" si="7"/>
        <v>96.899999999999991</v>
      </c>
      <c r="H28" s="16">
        <f t="shared" si="8"/>
        <v>102.60000000000001</v>
      </c>
      <c r="I28" s="15">
        <f t="shared" si="9"/>
        <v>133</v>
      </c>
      <c r="J28" s="32">
        <f t="shared" si="10"/>
        <v>99.75</v>
      </c>
      <c r="K28" s="16">
        <f t="shared" si="11"/>
        <v>106.39999999999999</v>
      </c>
      <c r="L28" s="15">
        <f t="shared" si="12"/>
        <v>136.79999999999998</v>
      </c>
      <c r="M28" s="32">
        <f t="shared" si="13"/>
        <v>102.6</v>
      </c>
      <c r="N28" s="16">
        <f t="shared" si="14"/>
        <v>110.2</v>
      </c>
      <c r="O28" s="15">
        <f t="shared" si="15"/>
        <v>140.6</v>
      </c>
      <c r="P28" s="32">
        <f t="shared" si="16"/>
        <v>105.44999999999999</v>
      </c>
      <c r="Q28" s="16">
        <f t="shared" si="17"/>
        <v>114</v>
      </c>
      <c r="R28" s="15">
        <f t="shared" si="18"/>
        <v>144.4</v>
      </c>
      <c r="S28" s="32">
        <f t="shared" si="19"/>
        <v>108.3</v>
      </c>
      <c r="T28" s="16">
        <f t="shared" si="20"/>
        <v>133</v>
      </c>
      <c r="U28" s="15">
        <f t="shared" si="21"/>
        <v>163.4</v>
      </c>
      <c r="V28" s="32">
        <f t="shared" si="22"/>
        <v>122.55000000000001</v>
      </c>
      <c r="W28" s="16">
        <f t="shared" si="23"/>
        <v>30.4</v>
      </c>
      <c r="X28" s="18">
        <f t="shared" si="24"/>
        <v>37.999999999999993</v>
      </c>
      <c r="Y28" s="29"/>
      <c r="Z28" s="16">
        <f t="shared" si="0"/>
        <v>38</v>
      </c>
      <c r="AA28" s="16"/>
      <c r="AB28" s="16">
        <f t="shared" si="1"/>
        <v>3.8</v>
      </c>
    </row>
    <row r="29" spans="1:28" ht="15" customHeight="1">
      <c r="A29" s="21">
        <v>20</v>
      </c>
      <c r="B29" s="16">
        <f t="shared" si="2"/>
        <v>100</v>
      </c>
      <c r="C29" s="15">
        <f t="shared" si="3"/>
        <v>132</v>
      </c>
      <c r="D29" s="32">
        <f t="shared" si="4"/>
        <v>99</v>
      </c>
      <c r="E29" s="16">
        <f t="shared" si="5"/>
        <v>104</v>
      </c>
      <c r="F29" s="15">
        <f t="shared" si="6"/>
        <v>136</v>
      </c>
      <c r="G29" s="32">
        <f t="shared" si="7"/>
        <v>102.00000000000001</v>
      </c>
      <c r="H29" s="16">
        <f t="shared" si="8"/>
        <v>108</v>
      </c>
      <c r="I29" s="15">
        <f t="shared" si="9"/>
        <v>140</v>
      </c>
      <c r="J29" s="32">
        <f t="shared" si="10"/>
        <v>105</v>
      </c>
      <c r="K29" s="16">
        <f t="shared" si="11"/>
        <v>112</v>
      </c>
      <c r="L29" s="15">
        <f t="shared" si="12"/>
        <v>144</v>
      </c>
      <c r="M29" s="32">
        <f t="shared" si="13"/>
        <v>108</v>
      </c>
      <c r="N29" s="16">
        <f t="shared" si="14"/>
        <v>116</v>
      </c>
      <c r="O29" s="15">
        <f t="shared" si="15"/>
        <v>148</v>
      </c>
      <c r="P29" s="32">
        <f t="shared" si="16"/>
        <v>111</v>
      </c>
      <c r="Q29" s="16">
        <f t="shared" si="17"/>
        <v>120</v>
      </c>
      <c r="R29" s="15">
        <f t="shared" si="18"/>
        <v>152</v>
      </c>
      <c r="S29" s="32">
        <f t="shared" si="19"/>
        <v>114</v>
      </c>
      <c r="T29" s="16">
        <f t="shared" si="20"/>
        <v>140</v>
      </c>
      <c r="U29" s="15">
        <f t="shared" si="21"/>
        <v>172</v>
      </c>
      <c r="V29" s="32">
        <f t="shared" si="22"/>
        <v>129</v>
      </c>
      <c r="W29" s="16">
        <f t="shared" si="23"/>
        <v>32</v>
      </c>
      <c r="X29" s="18">
        <f t="shared" si="24"/>
        <v>39.999999999999993</v>
      </c>
      <c r="Y29" s="29"/>
      <c r="Z29" s="16">
        <f t="shared" si="0"/>
        <v>40</v>
      </c>
      <c r="AA29" s="16"/>
      <c r="AB29" s="16">
        <f t="shared" si="1"/>
        <v>4</v>
      </c>
    </row>
    <row r="30" spans="1:28" ht="15" customHeight="1">
      <c r="A30" s="21">
        <v>21</v>
      </c>
      <c r="B30" s="16">
        <f t="shared" si="2"/>
        <v>105</v>
      </c>
      <c r="C30" s="15">
        <f t="shared" si="3"/>
        <v>138.6</v>
      </c>
      <c r="D30" s="32">
        <f t="shared" si="4"/>
        <v>103.94999999999999</v>
      </c>
      <c r="E30" s="16">
        <f t="shared" si="5"/>
        <v>109.2</v>
      </c>
      <c r="F30" s="15">
        <f t="shared" si="6"/>
        <v>142.80000000000001</v>
      </c>
      <c r="G30" s="32">
        <f t="shared" si="7"/>
        <v>107.10000000000001</v>
      </c>
      <c r="H30" s="16">
        <f t="shared" si="8"/>
        <v>113.4</v>
      </c>
      <c r="I30" s="15">
        <f t="shared" si="9"/>
        <v>147</v>
      </c>
      <c r="J30" s="32">
        <f t="shared" si="10"/>
        <v>110.25</v>
      </c>
      <c r="K30" s="16">
        <f t="shared" si="11"/>
        <v>117.6</v>
      </c>
      <c r="L30" s="15">
        <f t="shared" si="12"/>
        <v>151.19999999999999</v>
      </c>
      <c r="M30" s="32">
        <f t="shared" si="13"/>
        <v>113.39999999999998</v>
      </c>
      <c r="N30" s="16">
        <f t="shared" si="14"/>
        <v>121.8</v>
      </c>
      <c r="O30" s="15">
        <f t="shared" si="15"/>
        <v>155.4</v>
      </c>
      <c r="P30" s="32">
        <f t="shared" si="16"/>
        <v>116.55</v>
      </c>
      <c r="Q30" s="16">
        <f t="shared" si="17"/>
        <v>126</v>
      </c>
      <c r="R30" s="15">
        <f t="shared" si="18"/>
        <v>159.6</v>
      </c>
      <c r="S30" s="32">
        <f t="shared" si="19"/>
        <v>119.69999999999999</v>
      </c>
      <c r="T30" s="16">
        <f t="shared" si="20"/>
        <v>147</v>
      </c>
      <c r="U30" s="15">
        <f t="shared" si="21"/>
        <v>180.6</v>
      </c>
      <c r="V30" s="32">
        <f t="shared" si="22"/>
        <v>135.45000000000002</v>
      </c>
      <c r="W30" s="16">
        <f t="shared" si="23"/>
        <v>33.6</v>
      </c>
      <c r="X30" s="18">
        <f t="shared" si="24"/>
        <v>42</v>
      </c>
      <c r="Y30" s="29"/>
      <c r="Z30" s="16">
        <f t="shared" si="0"/>
        <v>42</v>
      </c>
      <c r="AA30" s="16"/>
      <c r="AB30" s="16">
        <f t="shared" si="1"/>
        <v>4.2</v>
      </c>
    </row>
    <row r="31" spans="1:28" ht="15" customHeight="1">
      <c r="A31" s="21">
        <v>21.25</v>
      </c>
      <c r="B31" s="16">
        <f t="shared" si="2"/>
        <v>106.25</v>
      </c>
      <c r="C31" s="15">
        <f t="shared" si="3"/>
        <v>140.25</v>
      </c>
      <c r="D31" s="32">
        <f t="shared" si="4"/>
        <v>105.1875</v>
      </c>
      <c r="E31" s="16">
        <f t="shared" si="5"/>
        <v>110.5</v>
      </c>
      <c r="F31" s="15">
        <f t="shared" si="6"/>
        <v>144.5</v>
      </c>
      <c r="G31" s="32">
        <f t="shared" si="7"/>
        <v>108.375</v>
      </c>
      <c r="H31" s="16">
        <f t="shared" si="8"/>
        <v>114.75000000000001</v>
      </c>
      <c r="I31" s="15">
        <f t="shared" si="9"/>
        <v>148.75</v>
      </c>
      <c r="J31" s="32">
        <f t="shared" si="10"/>
        <v>111.5625</v>
      </c>
      <c r="K31" s="16">
        <f t="shared" si="11"/>
        <v>118.99999999999999</v>
      </c>
      <c r="L31" s="15">
        <f t="shared" si="12"/>
        <v>153</v>
      </c>
      <c r="M31" s="32">
        <f t="shared" si="13"/>
        <v>114.75</v>
      </c>
      <c r="N31" s="16">
        <f t="shared" si="14"/>
        <v>123.25</v>
      </c>
      <c r="O31" s="15">
        <f t="shared" si="15"/>
        <v>157.25</v>
      </c>
      <c r="P31" s="32">
        <f t="shared" si="16"/>
        <v>117.9375</v>
      </c>
      <c r="Q31" s="16">
        <f t="shared" si="17"/>
        <v>127.5</v>
      </c>
      <c r="R31" s="15">
        <f t="shared" si="18"/>
        <v>161.5</v>
      </c>
      <c r="S31" s="32">
        <f t="shared" si="19"/>
        <v>121.125</v>
      </c>
      <c r="T31" s="16">
        <f t="shared" si="20"/>
        <v>148.75</v>
      </c>
      <c r="U31" s="15">
        <f t="shared" si="21"/>
        <v>182.75</v>
      </c>
      <c r="V31" s="32">
        <f t="shared" si="22"/>
        <v>137.0625</v>
      </c>
      <c r="W31" s="16">
        <f t="shared" si="23"/>
        <v>34</v>
      </c>
      <c r="X31" s="18">
        <f t="shared" si="24"/>
        <v>42.5</v>
      </c>
      <c r="Y31" s="29"/>
      <c r="Z31" s="16">
        <f t="shared" si="0"/>
        <v>42.5</v>
      </c>
      <c r="AA31" s="16"/>
      <c r="AB31" s="16">
        <f t="shared" si="1"/>
        <v>4.25</v>
      </c>
    </row>
    <row r="32" spans="1:28" ht="15" customHeight="1">
      <c r="A32" s="21">
        <v>22</v>
      </c>
      <c r="B32" s="16">
        <f t="shared" si="2"/>
        <v>110</v>
      </c>
      <c r="C32" s="15">
        <f t="shared" si="3"/>
        <v>145.19999999999999</v>
      </c>
      <c r="D32" s="32">
        <f t="shared" si="4"/>
        <v>108.89999999999999</v>
      </c>
      <c r="E32" s="16">
        <f t="shared" si="5"/>
        <v>114.4</v>
      </c>
      <c r="F32" s="15">
        <f t="shared" si="6"/>
        <v>149.60000000000002</v>
      </c>
      <c r="G32" s="32">
        <f t="shared" si="7"/>
        <v>112.20000000000002</v>
      </c>
      <c r="H32" s="16">
        <f t="shared" si="8"/>
        <v>118.80000000000001</v>
      </c>
      <c r="I32" s="15">
        <f t="shared" si="9"/>
        <v>154</v>
      </c>
      <c r="J32" s="32">
        <f t="shared" si="10"/>
        <v>115.5</v>
      </c>
      <c r="K32" s="16">
        <f t="shared" si="11"/>
        <v>123.19999999999999</v>
      </c>
      <c r="L32" s="15">
        <f t="shared" si="12"/>
        <v>158.39999999999998</v>
      </c>
      <c r="M32" s="32">
        <f t="shared" si="13"/>
        <v>118.79999999999998</v>
      </c>
      <c r="N32" s="16">
        <f t="shared" si="14"/>
        <v>127.6</v>
      </c>
      <c r="O32" s="15">
        <f t="shared" si="15"/>
        <v>162.80000000000001</v>
      </c>
      <c r="P32" s="32">
        <f t="shared" si="16"/>
        <v>122.10000000000001</v>
      </c>
      <c r="Q32" s="16">
        <f t="shared" si="17"/>
        <v>132</v>
      </c>
      <c r="R32" s="15">
        <f t="shared" si="18"/>
        <v>167.2</v>
      </c>
      <c r="S32" s="32">
        <f t="shared" si="19"/>
        <v>125.39999999999999</v>
      </c>
      <c r="T32" s="16">
        <f t="shared" si="20"/>
        <v>154</v>
      </c>
      <c r="U32" s="15">
        <f t="shared" si="21"/>
        <v>189.2</v>
      </c>
      <c r="V32" s="32">
        <f t="shared" si="22"/>
        <v>141.9</v>
      </c>
      <c r="W32" s="16">
        <f t="shared" si="23"/>
        <v>35.200000000000003</v>
      </c>
      <c r="X32" s="18">
        <f t="shared" si="24"/>
        <v>44</v>
      </c>
      <c r="Y32" s="29"/>
      <c r="Z32" s="16">
        <f t="shared" si="0"/>
        <v>44</v>
      </c>
      <c r="AA32" s="16"/>
      <c r="AB32" s="16">
        <f t="shared" si="1"/>
        <v>4.4000000000000004</v>
      </c>
    </row>
    <row r="33" spans="1:28" ht="15" customHeight="1">
      <c r="A33" s="21">
        <v>22.5</v>
      </c>
      <c r="B33" s="16">
        <f t="shared" si="2"/>
        <v>112.5</v>
      </c>
      <c r="C33" s="15">
        <f t="shared" si="3"/>
        <v>148.5</v>
      </c>
      <c r="D33" s="32">
        <f t="shared" si="4"/>
        <v>111.37500000000001</v>
      </c>
      <c r="E33" s="16">
        <f t="shared" si="5"/>
        <v>117</v>
      </c>
      <c r="F33" s="15">
        <f t="shared" si="6"/>
        <v>153</v>
      </c>
      <c r="G33" s="32">
        <f t="shared" si="7"/>
        <v>114.75</v>
      </c>
      <c r="H33" s="16">
        <f t="shared" si="8"/>
        <v>121.50000000000001</v>
      </c>
      <c r="I33" s="15">
        <f t="shared" si="9"/>
        <v>157.5</v>
      </c>
      <c r="J33" s="32">
        <f t="shared" si="10"/>
        <v>118.125</v>
      </c>
      <c r="K33" s="16">
        <f t="shared" si="11"/>
        <v>125.99999999999999</v>
      </c>
      <c r="L33" s="15">
        <f t="shared" si="12"/>
        <v>162</v>
      </c>
      <c r="M33" s="32">
        <f t="shared" si="13"/>
        <v>121.50000000000001</v>
      </c>
      <c r="N33" s="16">
        <f t="shared" si="14"/>
        <v>130.5</v>
      </c>
      <c r="O33" s="15">
        <f t="shared" si="15"/>
        <v>166.5</v>
      </c>
      <c r="P33" s="32">
        <f t="shared" si="16"/>
        <v>124.875</v>
      </c>
      <c r="Q33" s="16">
        <f t="shared" si="17"/>
        <v>135</v>
      </c>
      <c r="R33" s="15">
        <f t="shared" si="18"/>
        <v>171</v>
      </c>
      <c r="S33" s="32">
        <f t="shared" si="19"/>
        <v>128.25</v>
      </c>
      <c r="T33" s="16">
        <f t="shared" si="20"/>
        <v>157.5</v>
      </c>
      <c r="U33" s="15">
        <f t="shared" si="21"/>
        <v>193.5</v>
      </c>
      <c r="V33" s="32">
        <f t="shared" si="22"/>
        <v>145.125</v>
      </c>
      <c r="W33" s="16">
        <f t="shared" si="23"/>
        <v>36</v>
      </c>
      <c r="X33" s="18">
        <f t="shared" si="24"/>
        <v>45</v>
      </c>
      <c r="Y33" s="29"/>
      <c r="Z33" s="16">
        <f t="shared" si="0"/>
        <v>45</v>
      </c>
      <c r="AA33" s="16"/>
      <c r="AB33" s="16">
        <f t="shared" si="1"/>
        <v>4.5</v>
      </c>
    </row>
    <row r="34" spans="1:28" ht="15" customHeight="1">
      <c r="A34" s="21">
        <v>23</v>
      </c>
      <c r="B34" s="16">
        <f t="shared" si="2"/>
        <v>115</v>
      </c>
      <c r="C34" s="15">
        <f t="shared" si="3"/>
        <v>151.80000000000001</v>
      </c>
      <c r="D34" s="32">
        <f t="shared" si="4"/>
        <v>113.85</v>
      </c>
      <c r="E34" s="16">
        <f t="shared" si="5"/>
        <v>119.60000000000001</v>
      </c>
      <c r="F34" s="15">
        <f t="shared" si="6"/>
        <v>156.4</v>
      </c>
      <c r="G34" s="32">
        <f t="shared" si="7"/>
        <v>117.30000000000001</v>
      </c>
      <c r="H34" s="16">
        <f t="shared" si="8"/>
        <v>124.2</v>
      </c>
      <c r="I34" s="15">
        <f t="shared" si="9"/>
        <v>161</v>
      </c>
      <c r="J34" s="32">
        <f t="shared" si="10"/>
        <v>120.75000000000001</v>
      </c>
      <c r="K34" s="16">
        <f t="shared" si="11"/>
        <v>128.79999999999998</v>
      </c>
      <c r="L34" s="15">
        <f t="shared" si="12"/>
        <v>165.59999999999997</v>
      </c>
      <c r="M34" s="32">
        <f t="shared" si="13"/>
        <v>124.19999999999997</v>
      </c>
      <c r="N34" s="16">
        <f t="shared" si="14"/>
        <v>133.4</v>
      </c>
      <c r="O34" s="15">
        <f t="shared" si="15"/>
        <v>170.2</v>
      </c>
      <c r="P34" s="32">
        <f t="shared" si="16"/>
        <v>127.64999999999999</v>
      </c>
      <c r="Q34" s="16">
        <f t="shared" si="17"/>
        <v>138</v>
      </c>
      <c r="R34" s="15">
        <f t="shared" si="18"/>
        <v>174.8</v>
      </c>
      <c r="S34" s="32">
        <f t="shared" si="19"/>
        <v>131.10000000000002</v>
      </c>
      <c r="T34" s="16">
        <f t="shared" si="20"/>
        <v>161</v>
      </c>
      <c r="U34" s="15">
        <f t="shared" si="21"/>
        <v>197.8</v>
      </c>
      <c r="V34" s="32">
        <f t="shared" si="22"/>
        <v>148.35000000000002</v>
      </c>
      <c r="W34" s="16">
        <f t="shared" si="23"/>
        <v>36.799999999999997</v>
      </c>
      <c r="X34" s="18">
        <f t="shared" si="24"/>
        <v>46</v>
      </c>
      <c r="Y34" s="29"/>
      <c r="Z34" s="16">
        <f t="shared" si="0"/>
        <v>46</v>
      </c>
      <c r="AA34" s="16"/>
      <c r="AB34" s="16">
        <f t="shared" si="1"/>
        <v>4.5999999999999996</v>
      </c>
    </row>
    <row r="35" spans="1:28" ht="15" customHeight="1">
      <c r="A35" s="21">
        <v>23.25</v>
      </c>
      <c r="B35" s="16">
        <f t="shared" si="2"/>
        <v>116.25</v>
      </c>
      <c r="C35" s="15">
        <f t="shared" si="3"/>
        <v>153.44999999999999</v>
      </c>
      <c r="D35" s="32">
        <f t="shared" si="4"/>
        <v>115.08749999999999</v>
      </c>
      <c r="E35" s="16">
        <f t="shared" si="5"/>
        <v>120.9</v>
      </c>
      <c r="F35" s="15">
        <f t="shared" si="6"/>
        <v>158.1</v>
      </c>
      <c r="G35" s="32">
        <f t="shared" si="7"/>
        <v>118.575</v>
      </c>
      <c r="H35" s="16">
        <f t="shared" si="8"/>
        <v>125.55000000000001</v>
      </c>
      <c r="I35" s="15">
        <f t="shared" si="9"/>
        <v>162.75</v>
      </c>
      <c r="J35" s="32">
        <f t="shared" si="10"/>
        <v>122.0625</v>
      </c>
      <c r="K35" s="16">
        <f t="shared" si="11"/>
        <v>130.19999999999999</v>
      </c>
      <c r="L35" s="15">
        <f t="shared" si="12"/>
        <v>167.39999999999998</v>
      </c>
      <c r="M35" s="32">
        <f t="shared" si="13"/>
        <v>125.54999999999998</v>
      </c>
      <c r="N35" s="16">
        <f t="shared" si="14"/>
        <v>134.85</v>
      </c>
      <c r="O35" s="15">
        <f t="shared" si="15"/>
        <v>172.04999999999998</v>
      </c>
      <c r="P35" s="32">
        <f t="shared" si="16"/>
        <v>129.03749999999999</v>
      </c>
      <c r="Q35" s="16">
        <f t="shared" si="17"/>
        <v>139.5</v>
      </c>
      <c r="R35" s="15">
        <f t="shared" si="18"/>
        <v>176.7</v>
      </c>
      <c r="S35" s="32">
        <f t="shared" si="19"/>
        <v>132.52500000000001</v>
      </c>
      <c r="T35" s="16">
        <f t="shared" si="20"/>
        <v>162.75</v>
      </c>
      <c r="U35" s="15">
        <f t="shared" si="21"/>
        <v>199.95</v>
      </c>
      <c r="V35" s="32">
        <f t="shared" si="22"/>
        <v>149.96249999999998</v>
      </c>
      <c r="W35" s="16">
        <f t="shared" si="23"/>
        <v>37.199999999999996</v>
      </c>
      <c r="X35" s="18">
        <f t="shared" si="24"/>
        <v>46.5</v>
      </c>
      <c r="Y35" s="29"/>
      <c r="Z35" s="16">
        <f t="shared" si="0"/>
        <v>46.499999999999993</v>
      </c>
      <c r="AA35" s="16"/>
      <c r="AB35" s="16">
        <f t="shared" si="1"/>
        <v>4.6499999999999995</v>
      </c>
    </row>
    <row r="36" spans="1:28" ht="15" customHeight="1">
      <c r="A36" s="21">
        <v>23.5</v>
      </c>
      <c r="B36" s="16">
        <f t="shared" si="2"/>
        <v>117.5</v>
      </c>
      <c r="C36" s="15">
        <f t="shared" si="3"/>
        <v>155.1</v>
      </c>
      <c r="D36" s="32">
        <f t="shared" si="4"/>
        <v>116.32499999999999</v>
      </c>
      <c r="E36" s="16">
        <f t="shared" si="5"/>
        <v>122.2</v>
      </c>
      <c r="F36" s="15">
        <f t="shared" si="6"/>
        <v>159.80000000000001</v>
      </c>
      <c r="G36" s="32">
        <f t="shared" si="7"/>
        <v>119.85000000000001</v>
      </c>
      <c r="H36" s="16">
        <f t="shared" si="8"/>
        <v>126.9</v>
      </c>
      <c r="I36" s="15">
        <f t="shared" si="9"/>
        <v>164.5</v>
      </c>
      <c r="J36" s="32">
        <f t="shared" si="10"/>
        <v>123.375</v>
      </c>
      <c r="K36" s="16">
        <f t="shared" si="11"/>
        <v>131.6</v>
      </c>
      <c r="L36" s="15">
        <f t="shared" si="12"/>
        <v>169.2</v>
      </c>
      <c r="M36" s="32">
        <f t="shared" si="13"/>
        <v>126.89999999999999</v>
      </c>
      <c r="N36" s="16">
        <f t="shared" si="14"/>
        <v>136.29999999999998</v>
      </c>
      <c r="O36" s="15">
        <f t="shared" si="15"/>
        <v>173.89999999999998</v>
      </c>
      <c r="P36" s="32">
        <f t="shared" si="16"/>
        <v>130.42499999999998</v>
      </c>
      <c r="Q36" s="16">
        <f t="shared" si="17"/>
        <v>141</v>
      </c>
      <c r="R36" s="15">
        <f t="shared" si="18"/>
        <v>178.6</v>
      </c>
      <c r="S36" s="32">
        <f t="shared" si="19"/>
        <v>133.94999999999999</v>
      </c>
      <c r="T36" s="16">
        <f t="shared" si="20"/>
        <v>164.5</v>
      </c>
      <c r="U36" s="15">
        <f t="shared" si="21"/>
        <v>202.1</v>
      </c>
      <c r="V36" s="32">
        <f t="shared" si="22"/>
        <v>151.57499999999999</v>
      </c>
      <c r="W36" s="16">
        <f t="shared" si="23"/>
        <v>37.599999999999994</v>
      </c>
      <c r="X36" s="18">
        <f t="shared" si="24"/>
        <v>46.999999999999993</v>
      </c>
      <c r="Y36" s="29"/>
      <c r="Z36" s="16">
        <f t="shared" si="0"/>
        <v>46.999999999999993</v>
      </c>
      <c r="AA36" s="16"/>
      <c r="AB36" s="16">
        <f t="shared" si="1"/>
        <v>4.6999999999999993</v>
      </c>
    </row>
    <row r="37" spans="1:28" ht="15" customHeight="1">
      <c r="A37" s="21">
        <v>23.75</v>
      </c>
      <c r="B37" s="16">
        <f t="shared" si="2"/>
        <v>118.75</v>
      </c>
      <c r="C37" s="15">
        <f t="shared" si="3"/>
        <v>156.75</v>
      </c>
      <c r="D37" s="32">
        <f t="shared" si="4"/>
        <v>117.56249999999999</v>
      </c>
      <c r="E37" s="16">
        <f t="shared" si="5"/>
        <v>123.5</v>
      </c>
      <c r="F37" s="15">
        <f t="shared" si="6"/>
        <v>161.5</v>
      </c>
      <c r="G37" s="32">
        <f t="shared" si="7"/>
        <v>121.125</v>
      </c>
      <c r="H37" s="16">
        <f t="shared" si="8"/>
        <v>128.25</v>
      </c>
      <c r="I37" s="15">
        <f t="shared" si="9"/>
        <v>166.25</v>
      </c>
      <c r="J37" s="32">
        <f t="shared" si="10"/>
        <v>124.6875</v>
      </c>
      <c r="K37" s="16">
        <f t="shared" si="11"/>
        <v>133</v>
      </c>
      <c r="L37" s="15">
        <f t="shared" si="12"/>
        <v>171</v>
      </c>
      <c r="M37" s="32">
        <f t="shared" si="13"/>
        <v>128.25</v>
      </c>
      <c r="N37" s="16">
        <f t="shared" si="14"/>
        <v>137.75</v>
      </c>
      <c r="O37" s="15">
        <f t="shared" si="15"/>
        <v>175.75</v>
      </c>
      <c r="P37" s="32">
        <f t="shared" si="16"/>
        <v>131.8125</v>
      </c>
      <c r="Q37" s="16">
        <f t="shared" si="17"/>
        <v>142.5</v>
      </c>
      <c r="R37" s="15">
        <f t="shared" si="18"/>
        <v>180.5</v>
      </c>
      <c r="S37" s="32">
        <f t="shared" si="19"/>
        <v>135.375</v>
      </c>
      <c r="T37" s="16">
        <f t="shared" si="20"/>
        <v>166.25</v>
      </c>
      <c r="U37" s="15">
        <f t="shared" si="21"/>
        <v>204.25</v>
      </c>
      <c r="V37" s="32">
        <f t="shared" si="22"/>
        <v>153.1875</v>
      </c>
      <c r="W37" s="16">
        <f t="shared" si="23"/>
        <v>38</v>
      </c>
      <c r="X37" s="18">
        <f t="shared" si="24"/>
        <v>47.500000000000007</v>
      </c>
      <c r="Y37" s="29"/>
      <c r="Z37" s="16">
        <f t="shared" si="0"/>
        <v>47.5</v>
      </c>
      <c r="AA37" s="16"/>
      <c r="AB37" s="16">
        <f t="shared" si="1"/>
        <v>4.75</v>
      </c>
    </row>
    <row r="38" spans="1:28" ht="15" customHeight="1">
      <c r="A38" s="21">
        <v>24</v>
      </c>
      <c r="B38" s="16">
        <f t="shared" si="2"/>
        <v>120</v>
      </c>
      <c r="C38" s="15">
        <f t="shared" si="3"/>
        <v>158.4</v>
      </c>
      <c r="D38" s="32">
        <f t="shared" si="4"/>
        <v>118.80000000000001</v>
      </c>
      <c r="E38" s="16">
        <f t="shared" si="5"/>
        <v>124.80000000000001</v>
      </c>
      <c r="F38" s="15">
        <f t="shared" si="6"/>
        <v>163.20000000000002</v>
      </c>
      <c r="G38" s="32">
        <f t="shared" si="7"/>
        <v>122.4</v>
      </c>
      <c r="H38" s="16">
        <f t="shared" si="8"/>
        <v>129.60000000000002</v>
      </c>
      <c r="I38" s="15">
        <f t="shared" si="9"/>
        <v>168.00000000000003</v>
      </c>
      <c r="J38" s="32">
        <f t="shared" si="10"/>
        <v>126.00000000000003</v>
      </c>
      <c r="K38" s="16">
        <f t="shared" si="11"/>
        <v>134.39999999999998</v>
      </c>
      <c r="L38" s="15">
        <f t="shared" si="12"/>
        <v>172.79999999999998</v>
      </c>
      <c r="M38" s="32">
        <f t="shared" si="13"/>
        <v>129.6</v>
      </c>
      <c r="N38" s="16">
        <f t="shared" si="14"/>
        <v>139.19999999999999</v>
      </c>
      <c r="O38" s="15">
        <f t="shared" si="15"/>
        <v>177.6</v>
      </c>
      <c r="P38" s="32">
        <f t="shared" si="16"/>
        <v>133.19999999999999</v>
      </c>
      <c r="Q38" s="16">
        <f t="shared" si="17"/>
        <v>144</v>
      </c>
      <c r="R38" s="15">
        <f t="shared" si="18"/>
        <v>182.4</v>
      </c>
      <c r="S38" s="32">
        <f t="shared" si="19"/>
        <v>136.80000000000001</v>
      </c>
      <c r="T38" s="16">
        <f t="shared" si="20"/>
        <v>168</v>
      </c>
      <c r="U38" s="15">
        <f t="shared" si="21"/>
        <v>206.4</v>
      </c>
      <c r="V38" s="32">
        <f t="shared" si="22"/>
        <v>154.80000000000001</v>
      </c>
      <c r="W38" s="16">
        <f t="shared" si="23"/>
        <v>38.4</v>
      </c>
      <c r="X38" s="18">
        <f t="shared" si="24"/>
        <v>48</v>
      </c>
      <c r="Y38" s="29"/>
      <c r="Z38" s="16">
        <f t="shared" si="0"/>
        <v>48</v>
      </c>
      <c r="AA38" s="16"/>
      <c r="AB38" s="16">
        <f t="shared" si="1"/>
        <v>4.8</v>
      </c>
    </row>
    <row r="39" spans="1:28" ht="15" customHeight="1">
      <c r="A39" s="21">
        <v>24.5</v>
      </c>
      <c r="B39" s="16">
        <f t="shared" si="2"/>
        <v>122.5</v>
      </c>
      <c r="C39" s="15">
        <f t="shared" si="3"/>
        <v>161.69999999999999</v>
      </c>
      <c r="D39" s="32">
        <f t="shared" si="4"/>
        <v>121.27500000000001</v>
      </c>
      <c r="E39" s="16">
        <f t="shared" si="5"/>
        <v>127.4</v>
      </c>
      <c r="F39" s="15">
        <f t="shared" si="6"/>
        <v>166.6</v>
      </c>
      <c r="G39" s="32">
        <f t="shared" si="7"/>
        <v>124.94999999999999</v>
      </c>
      <c r="H39" s="16">
        <f t="shared" si="8"/>
        <v>132.30000000000001</v>
      </c>
      <c r="I39" s="15">
        <f t="shared" si="9"/>
        <v>171.5</v>
      </c>
      <c r="J39" s="32">
        <f t="shared" si="10"/>
        <v>128.625</v>
      </c>
      <c r="K39" s="16">
        <f t="shared" si="11"/>
        <v>137.19999999999999</v>
      </c>
      <c r="L39" s="15">
        <f t="shared" si="12"/>
        <v>176.39999999999998</v>
      </c>
      <c r="M39" s="32">
        <f t="shared" si="13"/>
        <v>132.29999999999998</v>
      </c>
      <c r="N39" s="16">
        <f t="shared" si="14"/>
        <v>142.1</v>
      </c>
      <c r="O39" s="15">
        <f t="shared" si="15"/>
        <v>181.29999999999998</v>
      </c>
      <c r="P39" s="32">
        <f t="shared" si="16"/>
        <v>135.97499999999997</v>
      </c>
      <c r="Q39" s="16">
        <f t="shared" si="17"/>
        <v>147</v>
      </c>
      <c r="R39" s="15">
        <f t="shared" si="18"/>
        <v>186.2</v>
      </c>
      <c r="S39" s="32">
        <f t="shared" si="19"/>
        <v>139.64999999999998</v>
      </c>
      <c r="T39" s="16">
        <f t="shared" si="20"/>
        <v>171.5</v>
      </c>
      <c r="U39" s="15">
        <f t="shared" si="21"/>
        <v>210.7</v>
      </c>
      <c r="V39" s="32">
        <f t="shared" si="22"/>
        <v>158.02499999999998</v>
      </c>
      <c r="W39" s="16">
        <f t="shared" si="23"/>
        <v>39.199999999999996</v>
      </c>
      <c r="X39" s="18">
        <f t="shared" si="24"/>
        <v>49</v>
      </c>
      <c r="Y39" s="29"/>
      <c r="Z39" s="16">
        <f t="shared" si="0"/>
        <v>48.999999999999993</v>
      </c>
      <c r="AA39" s="16"/>
      <c r="AB39" s="16">
        <f t="shared" si="1"/>
        <v>4.8999999999999995</v>
      </c>
    </row>
    <row r="40" spans="1:28" ht="15" customHeight="1">
      <c r="A40" s="21">
        <v>24.75</v>
      </c>
      <c r="B40" s="16">
        <f t="shared" si="2"/>
        <v>123.75</v>
      </c>
      <c r="C40" s="15">
        <f t="shared" si="3"/>
        <v>163.35</v>
      </c>
      <c r="D40" s="32">
        <f t="shared" si="4"/>
        <v>122.5125</v>
      </c>
      <c r="E40" s="16">
        <f t="shared" si="5"/>
        <v>128.70000000000002</v>
      </c>
      <c r="F40" s="15">
        <f t="shared" si="6"/>
        <v>168.3</v>
      </c>
      <c r="G40" s="32">
        <f t="shared" si="7"/>
        <v>126.22500000000001</v>
      </c>
      <c r="H40" s="16">
        <f t="shared" si="8"/>
        <v>133.65</v>
      </c>
      <c r="I40" s="15">
        <f t="shared" si="9"/>
        <v>173.25</v>
      </c>
      <c r="J40" s="32">
        <f t="shared" si="10"/>
        <v>129.9375</v>
      </c>
      <c r="K40" s="16">
        <f t="shared" si="11"/>
        <v>138.6</v>
      </c>
      <c r="L40" s="15">
        <f t="shared" si="12"/>
        <v>178.2</v>
      </c>
      <c r="M40" s="32">
        <f t="shared" si="13"/>
        <v>133.64999999999998</v>
      </c>
      <c r="N40" s="16">
        <f t="shared" si="14"/>
        <v>143.54999999999998</v>
      </c>
      <c r="O40" s="15">
        <f t="shared" si="15"/>
        <v>183.14999999999998</v>
      </c>
      <c r="P40" s="32">
        <f t="shared" si="16"/>
        <v>137.36249999999998</v>
      </c>
      <c r="Q40" s="16">
        <f t="shared" si="17"/>
        <v>148.5</v>
      </c>
      <c r="R40" s="15">
        <f t="shared" si="18"/>
        <v>188.1</v>
      </c>
      <c r="S40" s="32">
        <f t="shared" si="19"/>
        <v>141.07499999999999</v>
      </c>
      <c r="T40" s="16">
        <f t="shared" si="20"/>
        <v>173.25</v>
      </c>
      <c r="U40" s="15">
        <f t="shared" si="21"/>
        <v>212.85</v>
      </c>
      <c r="V40" s="32">
        <f t="shared" si="22"/>
        <v>159.63749999999999</v>
      </c>
      <c r="W40" s="16">
        <f t="shared" si="23"/>
        <v>39.6</v>
      </c>
      <c r="X40" s="18">
        <f t="shared" si="24"/>
        <v>49.500000000000007</v>
      </c>
      <c r="Y40" s="29"/>
      <c r="Z40" s="16">
        <f t="shared" si="0"/>
        <v>49.5</v>
      </c>
      <c r="AA40" s="16"/>
      <c r="AB40" s="16">
        <f t="shared" si="1"/>
        <v>4.95</v>
      </c>
    </row>
    <row r="41" spans="1:28" ht="15" customHeight="1">
      <c r="A41" s="21">
        <v>25</v>
      </c>
      <c r="B41" s="16">
        <f t="shared" si="2"/>
        <v>125</v>
      </c>
      <c r="C41" s="15">
        <f t="shared" si="3"/>
        <v>165</v>
      </c>
      <c r="D41" s="32">
        <f t="shared" si="4"/>
        <v>123.75</v>
      </c>
      <c r="E41" s="16">
        <f t="shared" si="5"/>
        <v>130</v>
      </c>
      <c r="F41" s="15">
        <f t="shared" si="6"/>
        <v>170</v>
      </c>
      <c r="G41" s="32">
        <f t="shared" si="7"/>
        <v>127.5</v>
      </c>
      <c r="H41" s="16">
        <f t="shared" si="8"/>
        <v>135</v>
      </c>
      <c r="I41" s="15">
        <f t="shared" si="9"/>
        <v>175</v>
      </c>
      <c r="J41" s="32">
        <f t="shared" si="10"/>
        <v>131.25</v>
      </c>
      <c r="K41" s="16">
        <f t="shared" si="11"/>
        <v>140</v>
      </c>
      <c r="L41" s="15">
        <f t="shared" si="12"/>
        <v>180</v>
      </c>
      <c r="M41" s="32">
        <f t="shared" si="13"/>
        <v>135</v>
      </c>
      <c r="N41" s="16">
        <f t="shared" si="14"/>
        <v>145</v>
      </c>
      <c r="O41" s="15">
        <f t="shared" si="15"/>
        <v>185</v>
      </c>
      <c r="P41" s="32">
        <f t="shared" si="16"/>
        <v>138.75</v>
      </c>
      <c r="Q41" s="16">
        <f t="shared" si="17"/>
        <v>150</v>
      </c>
      <c r="R41" s="15">
        <f t="shared" si="18"/>
        <v>190</v>
      </c>
      <c r="S41" s="32">
        <f t="shared" si="19"/>
        <v>142.5</v>
      </c>
      <c r="T41" s="16">
        <f t="shared" si="20"/>
        <v>175</v>
      </c>
      <c r="U41" s="15">
        <f t="shared" si="21"/>
        <v>215</v>
      </c>
      <c r="V41" s="32">
        <f t="shared" si="22"/>
        <v>161.25</v>
      </c>
      <c r="W41" s="16">
        <f t="shared" si="23"/>
        <v>40</v>
      </c>
      <c r="X41" s="18">
        <f t="shared" si="24"/>
        <v>50</v>
      </c>
      <c r="Y41" s="29"/>
      <c r="Z41" s="16">
        <f t="shared" si="0"/>
        <v>50</v>
      </c>
      <c r="AA41" s="16"/>
      <c r="AB41" s="16">
        <f t="shared" si="1"/>
        <v>5</v>
      </c>
    </row>
    <row r="42" spans="1:28" ht="15" customHeight="1">
      <c r="A42" s="21">
        <v>25.15</v>
      </c>
      <c r="B42" s="16">
        <f t="shared" si="2"/>
        <v>125.75</v>
      </c>
      <c r="C42" s="15">
        <f t="shared" si="3"/>
        <v>165.99</v>
      </c>
      <c r="D42" s="32">
        <f t="shared" si="4"/>
        <v>124.49250000000001</v>
      </c>
      <c r="E42" s="16">
        <f t="shared" si="5"/>
        <v>130.78</v>
      </c>
      <c r="F42" s="15">
        <f t="shared" si="6"/>
        <v>171.01999999999998</v>
      </c>
      <c r="G42" s="32">
        <f t="shared" si="7"/>
        <v>128.26499999999999</v>
      </c>
      <c r="H42" s="16">
        <f t="shared" si="8"/>
        <v>135.81</v>
      </c>
      <c r="I42" s="15">
        <f t="shared" si="9"/>
        <v>176.05</v>
      </c>
      <c r="J42" s="32">
        <f t="shared" si="10"/>
        <v>132.03750000000002</v>
      </c>
      <c r="K42" s="16">
        <f t="shared" si="11"/>
        <v>140.83999999999997</v>
      </c>
      <c r="L42" s="15">
        <f t="shared" si="12"/>
        <v>181.07999999999998</v>
      </c>
      <c r="M42" s="32">
        <f t="shared" si="13"/>
        <v>135.80999999999997</v>
      </c>
      <c r="N42" s="16">
        <f t="shared" si="14"/>
        <v>145.86999999999998</v>
      </c>
      <c r="O42" s="15">
        <f t="shared" si="15"/>
        <v>186.10999999999996</v>
      </c>
      <c r="P42" s="32">
        <f t="shared" si="16"/>
        <v>139.58249999999995</v>
      </c>
      <c r="Q42" s="16">
        <f t="shared" si="17"/>
        <v>150.89999999999998</v>
      </c>
      <c r="R42" s="15">
        <f t="shared" si="18"/>
        <v>191.14</v>
      </c>
      <c r="S42" s="32">
        <f t="shared" si="19"/>
        <v>143.35499999999999</v>
      </c>
      <c r="T42" s="16">
        <f t="shared" si="20"/>
        <v>176.04999999999998</v>
      </c>
      <c r="U42" s="15">
        <f t="shared" si="21"/>
        <v>216.28999999999996</v>
      </c>
      <c r="V42" s="32">
        <f t="shared" si="22"/>
        <v>162.21749999999997</v>
      </c>
      <c r="W42" s="16">
        <f t="shared" si="23"/>
        <v>40.239999999999995</v>
      </c>
      <c r="X42" s="18">
        <f t="shared" si="24"/>
        <v>50.3</v>
      </c>
      <c r="Y42" s="29"/>
      <c r="Z42" s="16">
        <f t="shared" si="0"/>
        <v>50.3</v>
      </c>
      <c r="AA42" s="16"/>
      <c r="AB42" s="16">
        <f t="shared" si="1"/>
        <v>5.0299999999999994</v>
      </c>
    </row>
    <row r="43" spans="1:28" ht="15" customHeight="1">
      <c r="A43" s="21">
        <v>25.25</v>
      </c>
      <c r="B43" s="16">
        <f t="shared" si="2"/>
        <v>126.25</v>
      </c>
      <c r="C43" s="15">
        <f t="shared" si="3"/>
        <v>166.65</v>
      </c>
      <c r="D43" s="32">
        <f t="shared" si="4"/>
        <v>124.98750000000001</v>
      </c>
      <c r="E43" s="16">
        <f t="shared" si="5"/>
        <v>131.30000000000001</v>
      </c>
      <c r="F43" s="15">
        <f t="shared" si="6"/>
        <v>171.70000000000002</v>
      </c>
      <c r="G43" s="32">
        <f t="shared" si="7"/>
        <v>128.77500000000001</v>
      </c>
      <c r="H43" s="16">
        <f t="shared" si="8"/>
        <v>136.35000000000002</v>
      </c>
      <c r="I43" s="15">
        <f t="shared" si="9"/>
        <v>176.75000000000003</v>
      </c>
      <c r="J43" s="32">
        <f t="shared" si="10"/>
        <v>132.56250000000003</v>
      </c>
      <c r="K43" s="16">
        <f t="shared" si="11"/>
        <v>141.39999999999998</v>
      </c>
      <c r="L43" s="15">
        <f t="shared" si="12"/>
        <v>181.79999999999998</v>
      </c>
      <c r="M43" s="32">
        <f t="shared" si="13"/>
        <v>136.35</v>
      </c>
      <c r="N43" s="16">
        <f t="shared" si="14"/>
        <v>146.44999999999999</v>
      </c>
      <c r="O43" s="15">
        <f t="shared" si="15"/>
        <v>186.85</v>
      </c>
      <c r="P43" s="32">
        <f t="shared" si="16"/>
        <v>140.13750000000002</v>
      </c>
      <c r="Q43" s="16">
        <f t="shared" si="17"/>
        <v>151.5</v>
      </c>
      <c r="R43" s="15">
        <f t="shared" si="18"/>
        <v>191.9</v>
      </c>
      <c r="S43" s="32">
        <f t="shared" si="19"/>
        <v>143.92500000000001</v>
      </c>
      <c r="T43" s="16">
        <f t="shared" si="20"/>
        <v>176.75</v>
      </c>
      <c r="U43" s="15">
        <f t="shared" si="21"/>
        <v>217.15</v>
      </c>
      <c r="V43" s="32">
        <f t="shared" si="22"/>
        <v>162.86250000000001</v>
      </c>
      <c r="W43" s="16">
        <f t="shared" si="23"/>
        <v>40.4</v>
      </c>
      <c r="X43" s="18">
        <f t="shared" si="24"/>
        <v>50.5</v>
      </c>
      <c r="Y43" s="29"/>
      <c r="Z43" s="16">
        <f t="shared" si="0"/>
        <v>50.5</v>
      </c>
      <c r="AA43" s="16"/>
      <c r="AB43" s="16">
        <f t="shared" si="1"/>
        <v>5.05</v>
      </c>
    </row>
    <row r="44" spans="1:28" ht="15" customHeight="1">
      <c r="A44" s="21">
        <v>26</v>
      </c>
      <c r="B44" s="16">
        <f t="shared" si="2"/>
        <v>130</v>
      </c>
      <c r="C44" s="15">
        <f t="shared" si="3"/>
        <v>171.6</v>
      </c>
      <c r="D44" s="32">
        <f t="shared" si="4"/>
        <v>128.69999999999999</v>
      </c>
      <c r="E44" s="16">
        <f t="shared" si="5"/>
        <v>135.20000000000002</v>
      </c>
      <c r="F44" s="15">
        <f t="shared" si="6"/>
        <v>176.8</v>
      </c>
      <c r="G44" s="32">
        <f t="shared" si="7"/>
        <v>132.6</v>
      </c>
      <c r="H44" s="16">
        <f t="shared" si="8"/>
        <v>140.4</v>
      </c>
      <c r="I44" s="15">
        <f t="shared" si="9"/>
        <v>182</v>
      </c>
      <c r="J44" s="32">
        <f t="shared" si="10"/>
        <v>136.5</v>
      </c>
      <c r="K44" s="16">
        <f t="shared" si="11"/>
        <v>145.6</v>
      </c>
      <c r="L44" s="15">
        <f t="shared" si="12"/>
        <v>187.2</v>
      </c>
      <c r="M44" s="32">
        <f t="shared" si="13"/>
        <v>140.39999999999998</v>
      </c>
      <c r="N44" s="16">
        <f t="shared" si="14"/>
        <v>150.79999999999998</v>
      </c>
      <c r="O44" s="15">
        <f t="shared" si="15"/>
        <v>192.39999999999998</v>
      </c>
      <c r="P44" s="32">
        <f t="shared" si="16"/>
        <v>144.29999999999998</v>
      </c>
      <c r="Q44" s="16">
        <f t="shared" si="17"/>
        <v>156</v>
      </c>
      <c r="R44" s="15">
        <f t="shared" si="18"/>
        <v>197.6</v>
      </c>
      <c r="S44" s="32">
        <f t="shared" si="19"/>
        <v>148.19999999999999</v>
      </c>
      <c r="T44" s="16">
        <f t="shared" si="20"/>
        <v>182</v>
      </c>
      <c r="U44" s="15">
        <f t="shared" si="21"/>
        <v>223.6</v>
      </c>
      <c r="V44" s="32">
        <f t="shared" si="22"/>
        <v>167.7</v>
      </c>
      <c r="W44" s="16">
        <f t="shared" si="23"/>
        <v>41.6</v>
      </c>
      <c r="X44" s="18">
        <f t="shared" si="24"/>
        <v>52</v>
      </c>
      <c r="Y44" s="29"/>
      <c r="Z44" s="16">
        <f t="shared" si="0"/>
        <v>52</v>
      </c>
      <c r="AA44" s="16"/>
      <c r="AB44" s="16">
        <f t="shared" si="1"/>
        <v>5.2</v>
      </c>
    </row>
    <row r="45" spans="1:28" ht="15" customHeight="1">
      <c r="A45" s="21">
        <v>26.5</v>
      </c>
      <c r="B45" s="16">
        <f t="shared" si="2"/>
        <v>132.5</v>
      </c>
      <c r="C45" s="15">
        <f t="shared" si="3"/>
        <v>174.9</v>
      </c>
      <c r="D45" s="32">
        <f t="shared" si="4"/>
        <v>131.17500000000001</v>
      </c>
      <c r="E45" s="16">
        <f t="shared" si="5"/>
        <v>137.80000000000001</v>
      </c>
      <c r="F45" s="15">
        <f t="shared" si="6"/>
        <v>180.20000000000002</v>
      </c>
      <c r="G45" s="32">
        <f t="shared" si="7"/>
        <v>135.15000000000003</v>
      </c>
      <c r="H45" s="16">
        <f t="shared" si="8"/>
        <v>143.10000000000002</v>
      </c>
      <c r="I45" s="15">
        <f t="shared" si="9"/>
        <v>185.50000000000003</v>
      </c>
      <c r="J45" s="32">
        <f t="shared" si="10"/>
        <v>139.12500000000003</v>
      </c>
      <c r="K45" s="16">
        <f t="shared" si="11"/>
        <v>148.39999999999998</v>
      </c>
      <c r="L45" s="15">
        <f t="shared" si="12"/>
        <v>190.79999999999998</v>
      </c>
      <c r="M45" s="32">
        <f t="shared" si="13"/>
        <v>143.1</v>
      </c>
      <c r="N45" s="16">
        <f t="shared" si="14"/>
        <v>153.69999999999999</v>
      </c>
      <c r="O45" s="15">
        <f t="shared" si="15"/>
        <v>196.1</v>
      </c>
      <c r="P45" s="32">
        <f t="shared" si="16"/>
        <v>147.07499999999999</v>
      </c>
      <c r="Q45" s="16">
        <f t="shared" si="17"/>
        <v>159</v>
      </c>
      <c r="R45" s="15">
        <f t="shared" si="18"/>
        <v>201.4</v>
      </c>
      <c r="S45" s="32">
        <f t="shared" si="19"/>
        <v>151.05000000000001</v>
      </c>
      <c r="T45" s="16">
        <f t="shared" si="20"/>
        <v>185.5</v>
      </c>
      <c r="U45" s="15">
        <f t="shared" si="21"/>
        <v>227.9</v>
      </c>
      <c r="V45" s="32">
        <f t="shared" si="22"/>
        <v>170.92499999999998</v>
      </c>
      <c r="W45" s="16">
        <f t="shared" si="23"/>
        <v>42.4</v>
      </c>
      <c r="X45" s="18">
        <f t="shared" si="24"/>
        <v>53</v>
      </c>
      <c r="Y45" s="29"/>
      <c r="Z45" s="16">
        <f t="shared" si="0"/>
        <v>53</v>
      </c>
      <c r="AA45" s="16"/>
      <c r="AB45" s="16">
        <f t="shared" si="1"/>
        <v>5.3</v>
      </c>
    </row>
    <row r="46" spans="1:28" ht="15" customHeight="1">
      <c r="A46" s="21">
        <v>27</v>
      </c>
      <c r="B46" s="16">
        <f t="shared" si="2"/>
        <v>135</v>
      </c>
      <c r="C46" s="15">
        <f t="shared" si="3"/>
        <v>178.2</v>
      </c>
      <c r="D46" s="32">
        <f t="shared" si="4"/>
        <v>133.64999999999998</v>
      </c>
      <c r="E46" s="16">
        <f t="shared" si="5"/>
        <v>140.4</v>
      </c>
      <c r="F46" s="15">
        <f t="shared" si="6"/>
        <v>183.60000000000002</v>
      </c>
      <c r="G46" s="32">
        <f t="shared" si="7"/>
        <v>137.70000000000002</v>
      </c>
      <c r="H46" s="16">
        <f t="shared" si="8"/>
        <v>145.80000000000001</v>
      </c>
      <c r="I46" s="15">
        <f t="shared" si="9"/>
        <v>189</v>
      </c>
      <c r="J46" s="32">
        <f t="shared" si="10"/>
        <v>141.75</v>
      </c>
      <c r="K46" s="16">
        <f t="shared" si="11"/>
        <v>151.19999999999999</v>
      </c>
      <c r="L46" s="15">
        <f t="shared" si="12"/>
        <v>194.39999999999998</v>
      </c>
      <c r="M46" s="32">
        <f t="shared" si="13"/>
        <v>145.79999999999998</v>
      </c>
      <c r="N46" s="16">
        <f t="shared" si="14"/>
        <v>156.6</v>
      </c>
      <c r="O46" s="15">
        <f t="shared" si="15"/>
        <v>199.8</v>
      </c>
      <c r="P46" s="32">
        <f t="shared" si="16"/>
        <v>149.85000000000002</v>
      </c>
      <c r="Q46" s="16">
        <f t="shared" si="17"/>
        <v>162</v>
      </c>
      <c r="R46" s="15">
        <f t="shared" si="18"/>
        <v>205.2</v>
      </c>
      <c r="S46" s="32">
        <f t="shared" si="19"/>
        <v>153.9</v>
      </c>
      <c r="T46" s="16">
        <f t="shared" si="20"/>
        <v>189</v>
      </c>
      <c r="U46" s="15">
        <f t="shared" si="21"/>
        <v>232.2</v>
      </c>
      <c r="V46" s="32">
        <f t="shared" si="22"/>
        <v>174.15</v>
      </c>
      <c r="W46" s="16">
        <f t="shared" si="23"/>
        <v>43.2</v>
      </c>
      <c r="X46" s="18">
        <f t="shared" si="24"/>
        <v>54</v>
      </c>
      <c r="Y46" s="29"/>
      <c r="Z46" s="16">
        <f t="shared" si="0"/>
        <v>54</v>
      </c>
      <c r="AA46" s="16"/>
      <c r="AB46" s="16">
        <f t="shared" si="1"/>
        <v>5.4</v>
      </c>
    </row>
    <row r="47" spans="1:28" ht="15" customHeight="1">
      <c r="A47" s="21">
        <v>28</v>
      </c>
      <c r="B47" s="16">
        <f t="shared" si="2"/>
        <v>140</v>
      </c>
      <c r="C47" s="15">
        <f t="shared" si="3"/>
        <v>184.8</v>
      </c>
      <c r="D47" s="32">
        <f t="shared" si="4"/>
        <v>138.6</v>
      </c>
      <c r="E47" s="16">
        <f t="shared" si="5"/>
        <v>145.6</v>
      </c>
      <c r="F47" s="15">
        <f t="shared" si="6"/>
        <v>190.4</v>
      </c>
      <c r="G47" s="32">
        <f t="shared" si="7"/>
        <v>142.80000000000001</v>
      </c>
      <c r="H47" s="16">
        <f t="shared" si="8"/>
        <v>151.20000000000002</v>
      </c>
      <c r="I47" s="15">
        <f t="shared" si="9"/>
        <v>196.00000000000003</v>
      </c>
      <c r="J47" s="32">
        <f t="shared" si="10"/>
        <v>147</v>
      </c>
      <c r="K47" s="16">
        <f t="shared" si="11"/>
        <v>156.79999999999998</v>
      </c>
      <c r="L47" s="15">
        <f t="shared" si="12"/>
        <v>201.6</v>
      </c>
      <c r="M47" s="32">
        <f t="shared" si="13"/>
        <v>151.19999999999999</v>
      </c>
      <c r="N47" s="16">
        <f t="shared" si="14"/>
        <v>162.4</v>
      </c>
      <c r="O47" s="15">
        <f t="shared" si="15"/>
        <v>207.20000000000002</v>
      </c>
      <c r="P47" s="32">
        <f t="shared" si="16"/>
        <v>155.4</v>
      </c>
      <c r="Q47" s="16">
        <f t="shared" si="17"/>
        <v>168</v>
      </c>
      <c r="R47" s="15">
        <f t="shared" si="18"/>
        <v>212.8</v>
      </c>
      <c r="S47" s="32">
        <f t="shared" si="19"/>
        <v>159.60000000000002</v>
      </c>
      <c r="T47" s="16">
        <f t="shared" si="20"/>
        <v>196</v>
      </c>
      <c r="U47" s="15">
        <f t="shared" si="21"/>
        <v>240.8</v>
      </c>
      <c r="V47" s="32">
        <f t="shared" si="22"/>
        <v>180.6</v>
      </c>
      <c r="W47" s="16">
        <f t="shared" si="23"/>
        <v>44.800000000000004</v>
      </c>
      <c r="X47" s="18">
        <f t="shared" si="24"/>
        <v>56</v>
      </c>
      <c r="Y47" s="29"/>
      <c r="Z47" s="16">
        <f t="shared" si="0"/>
        <v>56.000000000000007</v>
      </c>
      <c r="AA47" s="16"/>
      <c r="AB47" s="16">
        <f t="shared" si="1"/>
        <v>5.6000000000000005</v>
      </c>
    </row>
    <row r="48" spans="1:28" ht="15" customHeight="1">
      <c r="A48" s="21">
        <v>29</v>
      </c>
      <c r="B48" s="16">
        <f t="shared" si="2"/>
        <v>145</v>
      </c>
      <c r="C48" s="15">
        <f t="shared" si="3"/>
        <v>191.4</v>
      </c>
      <c r="D48" s="32">
        <f t="shared" si="4"/>
        <v>143.55000000000001</v>
      </c>
      <c r="E48" s="16">
        <f t="shared" si="5"/>
        <v>150.80000000000001</v>
      </c>
      <c r="F48" s="15">
        <f t="shared" si="6"/>
        <v>197.20000000000002</v>
      </c>
      <c r="G48" s="32">
        <f t="shared" si="7"/>
        <v>147.9</v>
      </c>
      <c r="H48" s="16">
        <f t="shared" si="8"/>
        <v>156.60000000000002</v>
      </c>
      <c r="I48" s="15">
        <f t="shared" si="9"/>
        <v>203.00000000000003</v>
      </c>
      <c r="J48" s="32">
        <f t="shared" si="10"/>
        <v>152.25000000000003</v>
      </c>
      <c r="K48" s="16">
        <f t="shared" si="11"/>
        <v>162.39999999999998</v>
      </c>
      <c r="L48" s="15">
        <f t="shared" si="12"/>
        <v>208.79999999999998</v>
      </c>
      <c r="M48" s="32">
        <f t="shared" si="13"/>
        <v>156.59999999999997</v>
      </c>
      <c r="N48" s="16">
        <f t="shared" si="14"/>
        <v>168.2</v>
      </c>
      <c r="O48" s="15">
        <f t="shared" si="15"/>
        <v>214.6</v>
      </c>
      <c r="P48" s="32">
        <f t="shared" si="16"/>
        <v>160.94999999999999</v>
      </c>
      <c r="Q48" s="16">
        <f t="shared" si="17"/>
        <v>174</v>
      </c>
      <c r="R48" s="15">
        <f t="shared" si="18"/>
        <v>220.4</v>
      </c>
      <c r="S48" s="32">
        <f t="shared" si="19"/>
        <v>165.3</v>
      </c>
      <c r="T48" s="16">
        <f t="shared" si="20"/>
        <v>203</v>
      </c>
      <c r="U48" s="15">
        <f t="shared" si="21"/>
        <v>249.4</v>
      </c>
      <c r="V48" s="32">
        <f t="shared" si="22"/>
        <v>187.05</v>
      </c>
      <c r="W48" s="16">
        <f t="shared" si="23"/>
        <v>46.400000000000006</v>
      </c>
      <c r="X48" s="18">
        <f t="shared" si="24"/>
        <v>58.000000000000007</v>
      </c>
      <c r="Y48" s="29"/>
      <c r="Z48" s="16">
        <f t="shared" si="0"/>
        <v>58.000000000000007</v>
      </c>
      <c r="AA48" s="16"/>
      <c r="AB48" s="16">
        <f t="shared" si="1"/>
        <v>5.8000000000000007</v>
      </c>
    </row>
    <row r="49" spans="1:28" ht="15" customHeight="1">
      <c r="A49" s="21">
        <v>30</v>
      </c>
      <c r="B49" s="16">
        <f t="shared" si="2"/>
        <v>150</v>
      </c>
      <c r="C49" s="15">
        <f t="shared" si="3"/>
        <v>198</v>
      </c>
      <c r="D49" s="32">
        <f t="shared" si="4"/>
        <v>148.5</v>
      </c>
      <c r="E49" s="16">
        <f t="shared" si="5"/>
        <v>156</v>
      </c>
      <c r="F49" s="15">
        <f t="shared" si="6"/>
        <v>204</v>
      </c>
      <c r="G49" s="32">
        <f t="shared" si="7"/>
        <v>153</v>
      </c>
      <c r="H49" s="16">
        <f t="shared" si="8"/>
        <v>162</v>
      </c>
      <c r="I49" s="15">
        <f t="shared" si="9"/>
        <v>210</v>
      </c>
      <c r="J49" s="32">
        <f t="shared" si="10"/>
        <v>157.5</v>
      </c>
      <c r="K49" s="16">
        <f t="shared" si="11"/>
        <v>168</v>
      </c>
      <c r="L49" s="15">
        <f t="shared" si="12"/>
        <v>216</v>
      </c>
      <c r="M49" s="32">
        <f t="shared" si="13"/>
        <v>162</v>
      </c>
      <c r="N49" s="16">
        <f t="shared" si="14"/>
        <v>174</v>
      </c>
      <c r="O49" s="15">
        <f t="shared" si="15"/>
        <v>222</v>
      </c>
      <c r="P49" s="32">
        <f t="shared" si="16"/>
        <v>166.50000000000003</v>
      </c>
      <c r="Q49" s="16">
        <f t="shared" si="17"/>
        <v>180</v>
      </c>
      <c r="R49" s="15">
        <f t="shared" si="18"/>
        <v>228</v>
      </c>
      <c r="S49" s="32">
        <f t="shared" si="19"/>
        <v>170.99999999999997</v>
      </c>
      <c r="T49" s="16">
        <f t="shared" si="20"/>
        <v>210</v>
      </c>
      <c r="U49" s="15">
        <f t="shared" si="21"/>
        <v>258</v>
      </c>
      <c r="V49" s="32">
        <f t="shared" si="22"/>
        <v>193.5</v>
      </c>
      <c r="W49" s="16">
        <f t="shared" si="23"/>
        <v>48</v>
      </c>
      <c r="X49" s="18">
        <f t="shared" si="24"/>
        <v>60</v>
      </c>
      <c r="Y49" s="29"/>
      <c r="Z49" s="16">
        <f t="shared" si="0"/>
        <v>60</v>
      </c>
      <c r="AA49" s="16"/>
      <c r="AB49" s="16">
        <f t="shared" si="1"/>
        <v>6</v>
      </c>
    </row>
    <row r="50" spans="1:28" ht="15" customHeight="1">
      <c r="A50" s="21">
        <v>31</v>
      </c>
      <c r="B50" s="16">
        <f t="shared" si="2"/>
        <v>155</v>
      </c>
      <c r="C50" s="15">
        <f t="shared" si="3"/>
        <v>204.6</v>
      </c>
      <c r="D50" s="32">
        <f t="shared" si="4"/>
        <v>153.44999999999999</v>
      </c>
      <c r="E50" s="16">
        <f t="shared" si="5"/>
        <v>161.20000000000002</v>
      </c>
      <c r="F50" s="15">
        <f t="shared" si="6"/>
        <v>210.8</v>
      </c>
      <c r="G50" s="32">
        <f t="shared" si="7"/>
        <v>158.1</v>
      </c>
      <c r="H50" s="16">
        <f t="shared" si="8"/>
        <v>167.4</v>
      </c>
      <c r="I50" s="15">
        <f t="shared" si="9"/>
        <v>217</v>
      </c>
      <c r="J50" s="32">
        <f t="shared" si="10"/>
        <v>162.75</v>
      </c>
      <c r="K50" s="16">
        <f t="shared" si="11"/>
        <v>173.6</v>
      </c>
      <c r="L50" s="15">
        <f t="shared" si="12"/>
        <v>223.2</v>
      </c>
      <c r="M50" s="32">
        <f t="shared" si="13"/>
        <v>167.39999999999998</v>
      </c>
      <c r="N50" s="16">
        <f t="shared" si="14"/>
        <v>179.79999999999998</v>
      </c>
      <c r="O50" s="15">
        <f t="shared" si="15"/>
        <v>229.39999999999998</v>
      </c>
      <c r="P50" s="32">
        <f t="shared" si="16"/>
        <v>172.04999999999998</v>
      </c>
      <c r="Q50" s="16">
        <f t="shared" si="17"/>
        <v>186</v>
      </c>
      <c r="R50" s="15">
        <f t="shared" si="18"/>
        <v>235.6</v>
      </c>
      <c r="S50" s="32">
        <f t="shared" si="19"/>
        <v>176.7</v>
      </c>
      <c r="T50" s="16">
        <f t="shared" si="20"/>
        <v>217</v>
      </c>
      <c r="U50" s="15">
        <f t="shared" si="21"/>
        <v>266.60000000000002</v>
      </c>
      <c r="V50" s="32">
        <f t="shared" si="22"/>
        <v>199.95000000000002</v>
      </c>
      <c r="W50" s="16">
        <f t="shared" si="23"/>
        <v>49.599999999999994</v>
      </c>
      <c r="X50" s="18">
        <f t="shared" si="24"/>
        <v>62</v>
      </c>
      <c r="Y50" s="29"/>
      <c r="Z50" s="16">
        <f t="shared" si="0"/>
        <v>61.999999999999993</v>
      </c>
      <c r="AA50" s="16"/>
      <c r="AB50" s="16">
        <f t="shared" si="1"/>
        <v>6.1999999999999993</v>
      </c>
    </row>
    <row r="51" spans="1:28" ht="15" customHeight="1">
      <c r="A51" s="21">
        <v>32</v>
      </c>
      <c r="B51" s="16">
        <f t="shared" si="2"/>
        <v>160</v>
      </c>
      <c r="C51" s="15">
        <f t="shared" si="3"/>
        <v>211.2</v>
      </c>
      <c r="D51" s="32">
        <f t="shared" si="4"/>
        <v>158.4</v>
      </c>
      <c r="E51" s="16">
        <f t="shared" si="5"/>
        <v>166.4</v>
      </c>
      <c r="F51" s="15">
        <f t="shared" si="6"/>
        <v>217.6</v>
      </c>
      <c r="G51" s="32">
        <f t="shared" si="7"/>
        <v>163.20000000000002</v>
      </c>
      <c r="H51" s="16">
        <f t="shared" si="8"/>
        <v>172.8</v>
      </c>
      <c r="I51" s="15">
        <f t="shared" si="9"/>
        <v>224</v>
      </c>
      <c r="J51" s="32">
        <f t="shared" si="10"/>
        <v>168.00000000000003</v>
      </c>
      <c r="K51" s="16">
        <f t="shared" si="11"/>
        <v>179.2</v>
      </c>
      <c r="L51" s="15">
        <f t="shared" si="12"/>
        <v>230.39999999999998</v>
      </c>
      <c r="M51" s="32">
        <f t="shared" si="13"/>
        <v>172.79999999999998</v>
      </c>
      <c r="N51" s="16">
        <f t="shared" si="14"/>
        <v>185.6</v>
      </c>
      <c r="O51" s="15">
        <f t="shared" si="15"/>
        <v>236.79999999999998</v>
      </c>
      <c r="P51" s="32">
        <f t="shared" si="16"/>
        <v>177.6</v>
      </c>
      <c r="Q51" s="16">
        <f t="shared" si="17"/>
        <v>192</v>
      </c>
      <c r="R51" s="15">
        <f t="shared" si="18"/>
        <v>243.2</v>
      </c>
      <c r="S51" s="32">
        <f t="shared" si="19"/>
        <v>182.4</v>
      </c>
      <c r="T51" s="16">
        <f t="shared" si="20"/>
        <v>224</v>
      </c>
      <c r="U51" s="15">
        <f t="shared" si="21"/>
        <v>275.2</v>
      </c>
      <c r="V51" s="32">
        <f t="shared" si="22"/>
        <v>206.39999999999998</v>
      </c>
      <c r="W51" s="16">
        <f t="shared" si="23"/>
        <v>51.199999999999996</v>
      </c>
      <c r="X51" s="18">
        <f t="shared" si="24"/>
        <v>64</v>
      </c>
      <c r="Y51" s="29"/>
      <c r="Z51" s="16">
        <f t="shared" si="0"/>
        <v>63.999999999999993</v>
      </c>
      <c r="AA51" s="16"/>
      <c r="AB51" s="16">
        <f t="shared" si="1"/>
        <v>6.3999999999999995</v>
      </c>
    </row>
    <row r="52" spans="1:28" ht="15" customHeight="1">
      <c r="A52" s="21">
        <v>33</v>
      </c>
      <c r="B52" s="16">
        <f t="shared" si="2"/>
        <v>165</v>
      </c>
      <c r="C52" s="15">
        <f t="shared" si="3"/>
        <v>217.8</v>
      </c>
      <c r="D52" s="32">
        <f t="shared" si="4"/>
        <v>163.35</v>
      </c>
      <c r="E52" s="16">
        <f t="shared" si="5"/>
        <v>171.6</v>
      </c>
      <c r="F52" s="15">
        <f t="shared" si="6"/>
        <v>224.39999999999998</v>
      </c>
      <c r="G52" s="32">
        <f t="shared" si="7"/>
        <v>168.29999999999998</v>
      </c>
      <c r="H52" s="16">
        <f t="shared" si="8"/>
        <v>178.20000000000002</v>
      </c>
      <c r="I52" s="15">
        <f t="shared" si="9"/>
        <v>231</v>
      </c>
      <c r="J52" s="32">
        <f t="shared" si="10"/>
        <v>173.25</v>
      </c>
      <c r="K52" s="16">
        <f t="shared" si="11"/>
        <v>184.79999999999998</v>
      </c>
      <c r="L52" s="15">
        <f t="shared" si="12"/>
        <v>237.59999999999997</v>
      </c>
      <c r="M52" s="32">
        <f t="shared" si="13"/>
        <v>178.19999999999996</v>
      </c>
      <c r="N52" s="16">
        <f t="shared" si="14"/>
        <v>191.4</v>
      </c>
      <c r="O52" s="15">
        <f t="shared" si="15"/>
        <v>244.2</v>
      </c>
      <c r="P52" s="32">
        <f t="shared" si="16"/>
        <v>183.14999999999998</v>
      </c>
      <c r="Q52" s="16">
        <f t="shared" si="17"/>
        <v>198</v>
      </c>
      <c r="R52" s="15">
        <f t="shared" si="18"/>
        <v>250.8</v>
      </c>
      <c r="S52" s="32">
        <f t="shared" si="19"/>
        <v>188.1</v>
      </c>
      <c r="T52" s="16">
        <f t="shared" si="20"/>
        <v>231</v>
      </c>
      <c r="U52" s="15">
        <f t="shared" si="21"/>
        <v>283.8</v>
      </c>
      <c r="V52" s="32">
        <f t="shared" si="22"/>
        <v>212.85</v>
      </c>
      <c r="W52" s="16">
        <f t="shared" si="23"/>
        <v>52.8</v>
      </c>
      <c r="X52" s="18">
        <f t="shared" si="24"/>
        <v>66</v>
      </c>
      <c r="Y52" s="29"/>
      <c r="Z52" s="16">
        <f t="shared" si="0"/>
        <v>66</v>
      </c>
      <c r="AA52" s="16"/>
      <c r="AB52" s="16">
        <f t="shared" si="1"/>
        <v>6.6</v>
      </c>
    </row>
    <row r="53" spans="1:28" ht="15" customHeight="1">
      <c r="A53" s="21">
        <v>33.75</v>
      </c>
      <c r="B53" s="16">
        <f t="shared" si="2"/>
        <v>168.75</v>
      </c>
      <c r="C53" s="15">
        <f t="shared" si="3"/>
        <v>222.75</v>
      </c>
      <c r="D53" s="32">
        <f t="shared" si="4"/>
        <v>167.0625</v>
      </c>
      <c r="E53" s="16">
        <f t="shared" si="5"/>
        <v>175.5</v>
      </c>
      <c r="F53" s="15">
        <f t="shared" si="6"/>
        <v>229.5</v>
      </c>
      <c r="G53" s="32">
        <f t="shared" si="7"/>
        <v>172.125</v>
      </c>
      <c r="H53" s="16">
        <f t="shared" si="8"/>
        <v>182.25</v>
      </c>
      <c r="I53" s="15">
        <f t="shared" si="9"/>
        <v>236.25</v>
      </c>
      <c r="J53" s="32">
        <f t="shared" si="10"/>
        <v>177.1875</v>
      </c>
      <c r="K53" s="16">
        <f t="shared" si="11"/>
        <v>189</v>
      </c>
      <c r="L53" s="15">
        <f t="shared" si="12"/>
        <v>243</v>
      </c>
      <c r="M53" s="32">
        <f t="shared" si="13"/>
        <v>182.25</v>
      </c>
      <c r="N53" s="16">
        <f t="shared" si="14"/>
        <v>195.75</v>
      </c>
      <c r="O53" s="15">
        <f t="shared" si="15"/>
        <v>249.75</v>
      </c>
      <c r="P53" s="32">
        <f t="shared" si="16"/>
        <v>187.3125</v>
      </c>
      <c r="Q53" s="16">
        <f t="shared" si="17"/>
        <v>202.5</v>
      </c>
      <c r="R53" s="15">
        <f t="shared" si="18"/>
        <v>256.5</v>
      </c>
      <c r="S53" s="32">
        <f t="shared" si="19"/>
        <v>192.375</v>
      </c>
      <c r="T53" s="16">
        <f t="shared" si="20"/>
        <v>236.25</v>
      </c>
      <c r="U53" s="15">
        <f t="shared" si="21"/>
        <v>290.25</v>
      </c>
      <c r="V53" s="32">
        <f t="shared" si="22"/>
        <v>217.6875</v>
      </c>
      <c r="W53" s="16">
        <f t="shared" si="23"/>
        <v>54</v>
      </c>
      <c r="X53" s="18">
        <f t="shared" si="24"/>
        <v>67.5</v>
      </c>
      <c r="Y53" s="29"/>
      <c r="Z53" s="16">
        <f t="shared" si="0"/>
        <v>67.5</v>
      </c>
      <c r="AA53" s="16"/>
      <c r="AB53" s="16">
        <f t="shared" si="1"/>
        <v>6.75</v>
      </c>
    </row>
    <row r="54" spans="1:28" ht="15" customHeight="1">
      <c r="A54" s="21">
        <v>34</v>
      </c>
      <c r="B54" s="16">
        <f t="shared" si="2"/>
        <v>170</v>
      </c>
      <c r="C54" s="15">
        <f t="shared" si="3"/>
        <v>224.4</v>
      </c>
      <c r="D54" s="32">
        <f t="shared" si="4"/>
        <v>168.3</v>
      </c>
      <c r="E54" s="16">
        <f t="shared" si="5"/>
        <v>176.8</v>
      </c>
      <c r="F54" s="15">
        <f t="shared" si="6"/>
        <v>231.20000000000002</v>
      </c>
      <c r="G54" s="32">
        <f t="shared" si="7"/>
        <v>173.40000000000003</v>
      </c>
      <c r="H54" s="16">
        <f t="shared" si="8"/>
        <v>183.60000000000002</v>
      </c>
      <c r="I54" s="15">
        <f t="shared" si="9"/>
        <v>238.00000000000003</v>
      </c>
      <c r="J54" s="32">
        <f t="shared" si="10"/>
        <v>178.50000000000003</v>
      </c>
      <c r="K54" s="16">
        <f t="shared" si="11"/>
        <v>190.39999999999998</v>
      </c>
      <c r="L54" s="15">
        <f t="shared" si="12"/>
        <v>244.79999999999998</v>
      </c>
      <c r="M54" s="32">
        <f t="shared" si="13"/>
        <v>183.6</v>
      </c>
      <c r="N54" s="16">
        <f t="shared" si="14"/>
        <v>197.2</v>
      </c>
      <c r="O54" s="15">
        <f t="shared" si="15"/>
        <v>251.6</v>
      </c>
      <c r="P54" s="32">
        <f t="shared" si="16"/>
        <v>188.7</v>
      </c>
      <c r="Q54" s="16">
        <f t="shared" si="17"/>
        <v>204</v>
      </c>
      <c r="R54" s="15">
        <f t="shared" si="18"/>
        <v>258.39999999999998</v>
      </c>
      <c r="S54" s="32">
        <f t="shared" si="19"/>
        <v>193.79999999999998</v>
      </c>
      <c r="T54" s="16">
        <f t="shared" si="20"/>
        <v>238</v>
      </c>
      <c r="U54" s="15">
        <f t="shared" si="21"/>
        <v>292.39999999999998</v>
      </c>
      <c r="V54" s="32">
        <f t="shared" si="22"/>
        <v>219.29999999999998</v>
      </c>
      <c r="W54" s="16">
        <f t="shared" si="23"/>
        <v>54.4</v>
      </c>
      <c r="X54" s="18">
        <f t="shared" si="24"/>
        <v>68</v>
      </c>
      <c r="Y54" s="29"/>
      <c r="Z54" s="16">
        <f t="shared" si="0"/>
        <v>68</v>
      </c>
      <c r="AA54" s="16"/>
      <c r="AB54" s="16">
        <f t="shared" si="1"/>
        <v>6.8</v>
      </c>
    </row>
    <row r="55" spans="1:28" ht="15" customHeight="1">
      <c r="A55" s="21">
        <v>35</v>
      </c>
      <c r="B55" s="16">
        <f t="shared" si="2"/>
        <v>175</v>
      </c>
      <c r="C55" s="15">
        <f t="shared" si="3"/>
        <v>231</v>
      </c>
      <c r="D55" s="32">
        <f t="shared" si="4"/>
        <v>173.25</v>
      </c>
      <c r="E55" s="16">
        <f t="shared" si="5"/>
        <v>182</v>
      </c>
      <c r="F55" s="15">
        <f t="shared" si="6"/>
        <v>238</v>
      </c>
      <c r="G55" s="32">
        <f t="shared" si="7"/>
        <v>178.5</v>
      </c>
      <c r="H55" s="16">
        <f t="shared" si="8"/>
        <v>189</v>
      </c>
      <c r="I55" s="15">
        <f t="shared" si="9"/>
        <v>245</v>
      </c>
      <c r="J55" s="32">
        <f t="shared" si="10"/>
        <v>183.75</v>
      </c>
      <c r="K55" s="16">
        <f t="shared" si="11"/>
        <v>196</v>
      </c>
      <c r="L55" s="15">
        <f t="shared" si="12"/>
        <v>252</v>
      </c>
      <c r="M55" s="32">
        <f t="shared" si="13"/>
        <v>189</v>
      </c>
      <c r="N55" s="16">
        <f t="shared" si="14"/>
        <v>203</v>
      </c>
      <c r="O55" s="15">
        <f t="shared" si="15"/>
        <v>259</v>
      </c>
      <c r="P55" s="32">
        <f t="shared" si="16"/>
        <v>194.25</v>
      </c>
      <c r="Q55" s="16">
        <f t="shared" si="17"/>
        <v>210</v>
      </c>
      <c r="R55" s="15">
        <f t="shared" si="18"/>
        <v>266</v>
      </c>
      <c r="S55" s="32">
        <f t="shared" si="19"/>
        <v>199.5</v>
      </c>
      <c r="T55" s="16">
        <f t="shared" si="20"/>
        <v>245</v>
      </c>
      <c r="U55" s="15">
        <f t="shared" si="21"/>
        <v>301</v>
      </c>
      <c r="V55" s="32">
        <f t="shared" si="22"/>
        <v>225.74999999999997</v>
      </c>
      <c r="W55" s="16">
        <f t="shared" si="23"/>
        <v>56</v>
      </c>
      <c r="X55" s="18">
        <f t="shared" si="24"/>
        <v>70</v>
      </c>
      <c r="Y55" s="29"/>
      <c r="Z55" s="16">
        <f>AB55*10</f>
        <v>70</v>
      </c>
      <c r="AA55" s="16"/>
      <c r="AB55" s="16">
        <f>W55/8</f>
        <v>7</v>
      </c>
    </row>
    <row r="56" spans="1:28" ht="15" customHeight="1">
      <c r="A56" s="21">
        <v>36</v>
      </c>
      <c r="B56" s="16">
        <f t="shared" si="2"/>
        <v>180</v>
      </c>
      <c r="C56" s="15">
        <f t="shared" si="3"/>
        <v>237.6</v>
      </c>
      <c r="D56" s="32">
        <f t="shared" si="4"/>
        <v>178.2</v>
      </c>
      <c r="E56" s="16">
        <f t="shared" si="5"/>
        <v>187.20000000000002</v>
      </c>
      <c r="F56" s="15">
        <f t="shared" si="6"/>
        <v>244.8</v>
      </c>
      <c r="G56" s="32">
        <f t="shared" si="7"/>
        <v>183.6</v>
      </c>
      <c r="H56" s="16">
        <f t="shared" si="8"/>
        <v>194.4</v>
      </c>
      <c r="I56" s="15">
        <f t="shared" si="9"/>
        <v>252</v>
      </c>
      <c r="J56" s="32">
        <f t="shared" si="10"/>
        <v>189</v>
      </c>
      <c r="K56" s="16">
        <f t="shared" si="11"/>
        <v>201.6</v>
      </c>
      <c r="L56" s="15">
        <f t="shared" si="12"/>
        <v>259.2</v>
      </c>
      <c r="M56" s="32">
        <f t="shared" si="13"/>
        <v>194.4</v>
      </c>
      <c r="N56" s="16">
        <f t="shared" si="14"/>
        <v>208.79999999999998</v>
      </c>
      <c r="O56" s="15">
        <f t="shared" si="15"/>
        <v>266.39999999999998</v>
      </c>
      <c r="P56" s="32">
        <f t="shared" si="16"/>
        <v>199.79999999999998</v>
      </c>
      <c r="Q56" s="16">
        <f t="shared" si="17"/>
        <v>216</v>
      </c>
      <c r="R56" s="15">
        <f t="shared" si="18"/>
        <v>273.60000000000002</v>
      </c>
      <c r="S56" s="32">
        <f t="shared" si="19"/>
        <v>205.20000000000002</v>
      </c>
      <c r="T56" s="16">
        <f t="shared" si="20"/>
        <v>252</v>
      </c>
      <c r="U56" s="15">
        <f t="shared" si="21"/>
        <v>309.60000000000002</v>
      </c>
      <c r="V56" s="32">
        <f t="shared" si="22"/>
        <v>232.20000000000002</v>
      </c>
      <c r="W56" s="16">
        <f t="shared" si="23"/>
        <v>57.599999999999994</v>
      </c>
      <c r="X56" s="18"/>
      <c r="Y56" s="29"/>
      <c r="Z56" s="16">
        <f>AB56*10</f>
        <v>72</v>
      </c>
      <c r="AA56" s="16"/>
      <c r="AB56" s="16">
        <f>W56/8</f>
        <v>7.1999999999999993</v>
      </c>
    </row>
    <row r="57" spans="1:28" ht="15" customHeight="1">
      <c r="A57" s="21">
        <v>37</v>
      </c>
      <c r="B57" s="16">
        <f t="shared" si="2"/>
        <v>185</v>
      </c>
      <c r="C57" s="15">
        <f t="shared" si="3"/>
        <v>244.2</v>
      </c>
      <c r="D57" s="32">
        <f t="shared" si="4"/>
        <v>183.14999999999998</v>
      </c>
      <c r="E57" s="16">
        <f t="shared" si="5"/>
        <v>192.4</v>
      </c>
      <c r="F57" s="15">
        <f t="shared" si="6"/>
        <v>251.60000000000002</v>
      </c>
      <c r="G57" s="32">
        <f t="shared" si="7"/>
        <v>188.7</v>
      </c>
      <c r="H57" s="16">
        <f t="shared" si="8"/>
        <v>199.8</v>
      </c>
      <c r="I57" s="15">
        <f t="shared" si="9"/>
        <v>259</v>
      </c>
      <c r="J57" s="32">
        <f t="shared" si="10"/>
        <v>194.25</v>
      </c>
      <c r="K57" s="16">
        <f t="shared" si="11"/>
        <v>207.2</v>
      </c>
      <c r="L57" s="15">
        <f t="shared" si="12"/>
        <v>266.39999999999998</v>
      </c>
      <c r="M57" s="32">
        <f t="shared" si="13"/>
        <v>199.79999999999998</v>
      </c>
      <c r="N57" s="16">
        <f t="shared" si="14"/>
        <v>214.6</v>
      </c>
      <c r="O57" s="15">
        <f t="shared" si="15"/>
        <v>273.8</v>
      </c>
      <c r="P57" s="32">
        <f t="shared" si="16"/>
        <v>205.35</v>
      </c>
      <c r="Q57" s="16">
        <f t="shared" si="17"/>
        <v>222</v>
      </c>
      <c r="R57" s="15">
        <f t="shared" si="18"/>
        <v>281.2</v>
      </c>
      <c r="S57" s="32">
        <f t="shared" si="19"/>
        <v>210.89999999999998</v>
      </c>
      <c r="T57" s="16">
        <f t="shared" si="20"/>
        <v>259</v>
      </c>
      <c r="U57" s="15">
        <f t="shared" si="21"/>
        <v>318.2</v>
      </c>
      <c r="V57" s="32">
        <f t="shared" si="22"/>
        <v>238.65</v>
      </c>
      <c r="W57" s="16">
        <f t="shared" si="23"/>
        <v>59.2</v>
      </c>
      <c r="X57" s="18"/>
      <c r="Y57" s="29"/>
      <c r="Z57" s="16">
        <f>AB57*10</f>
        <v>74</v>
      </c>
      <c r="AA57" s="16"/>
      <c r="AB57" s="16">
        <f>W57/8</f>
        <v>7.4</v>
      </c>
    </row>
    <row r="58" spans="1:28" ht="15" customHeight="1" thickBot="1">
      <c r="A58" s="22">
        <v>38</v>
      </c>
      <c r="B58" s="17">
        <f t="shared" si="2"/>
        <v>190</v>
      </c>
      <c r="C58" s="15">
        <f t="shared" si="3"/>
        <v>250.8</v>
      </c>
      <c r="D58" s="32">
        <f t="shared" si="4"/>
        <v>188.1</v>
      </c>
      <c r="E58" s="17">
        <f t="shared" si="5"/>
        <v>197.6</v>
      </c>
      <c r="F58" s="15">
        <f t="shared" si="6"/>
        <v>258.39999999999998</v>
      </c>
      <c r="G58" s="32">
        <f t="shared" si="7"/>
        <v>193.79999999999998</v>
      </c>
      <c r="H58" s="17">
        <f t="shared" si="8"/>
        <v>205.20000000000002</v>
      </c>
      <c r="I58" s="15">
        <f t="shared" si="9"/>
        <v>266</v>
      </c>
      <c r="J58" s="32">
        <f t="shared" si="10"/>
        <v>199.5</v>
      </c>
      <c r="K58" s="17">
        <f t="shared" si="11"/>
        <v>212.79999999999998</v>
      </c>
      <c r="L58" s="15">
        <f t="shared" si="12"/>
        <v>273.59999999999997</v>
      </c>
      <c r="M58" s="32">
        <f t="shared" si="13"/>
        <v>205.2</v>
      </c>
      <c r="N58" s="17">
        <f t="shared" si="14"/>
        <v>220.4</v>
      </c>
      <c r="O58" s="15">
        <f t="shared" si="15"/>
        <v>281.2</v>
      </c>
      <c r="P58" s="32">
        <f t="shared" si="16"/>
        <v>210.89999999999998</v>
      </c>
      <c r="Q58" s="17">
        <f t="shared" si="17"/>
        <v>228</v>
      </c>
      <c r="R58" s="15">
        <f t="shared" si="18"/>
        <v>288.8</v>
      </c>
      <c r="S58" s="32">
        <f t="shared" si="19"/>
        <v>216.6</v>
      </c>
      <c r="T58" s="17">
        <f t="shared" si="20"/>
        <v>266</v>
      </c>
      <c r="U58" s="15">
        <f t="shared" si="21"/>
        <v>326.8</v>
      </c>
      <c r="V58" s="32">
        <f t="shared" si="22"/>
        <v>245.10000000000002</v>
      </c>
      <c r="W58" s="17">
        <f t="shared" si="23"/>
        <v>60.8</v>
      </c>
      <c r="X58" s="26"/>
      <c r="Y58" s="30"/>
      <c r="Z58" s="17">
        <f>AB58*10</f>
        <v>76</v>
      </c>
      <c r="AA58" s="17"/>
      <c r="AB58" s="17">
        <f>W58/8</f>
        <v>7.6</v>
      </c>
    </row>
    <row r="59" spans="1:28" ht="15" customHeight="1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7"/>
      <c r="Y59" s="27"/>
      <c r="Z59" s="24"/>
      <c r="AA59" s="24"/>
      <c r="AB59" s="24"/>
    </row>
    <row r="60" spans="1:28">
      <c r="A60" s="4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</row>
    <row r="61" spans="1:28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</row>
  </sheetData>
  <phoneticPr fontId="0" type="noConversion"/>
  <pageMargins left="0.28999999999999998" right="0.38" top="0.2" bottom="0.28000000000000003" header="0.17" footer="0.23"/>
  <pageSetup paperSize="9" scale="80" orientation="portrait" horizontalDpi="300" verticalDpi="300" r:id="rId1"/>
  <headerFooter alignWithMargins="0"/>
  <ignoredErrors>
    <ignoredError sqref="E7:E58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>
  <documentManagement>
    <Document_x0020_Keywords xmlns="5bea8f77-0667-4557-a028-e23225a2ced3">leave, holiday, entitlements, calculation, part time, hours</Document_x0020_Keywords>
    <Parent_x0020_Policy xmlns="5bea8f77-0667-4557-a028-e23225a2ced3">Holiday Guidance</Parent_x0020_Policy>
    <PD_x005f_x0020_Wide_x005f_x0020_Policies xmlns="5bea8f77-0667-4557-a028-e23225a2ced3">
      <Value>Management</Value>
    </PD_x005f_x0020_Wide_x005f_x0020_Policies>
    <Document_x0020_Description xmlns="5bea8f77-0667-4557-a028-e23225a2ced3" xsi:nil="true"/>
    <A-Z xmlns="4412d325-65ec-4e54-a8c0-715b34dc70d7">A</A-Z>
    <_dlc_DocId xmlns="5bea8f77-0667-4557-a028-e23225a2ced3">PDQZ6XF35-1771443759-134</_dlc_DocId>
    <_dlc_DocIdUrl xmlns="5bea8f77-0667-4557-a028-e23225a2ced3">
      <Url>https://pdsaonline.sharepoint.com/sites/pawtal/SiteDirectory/hr/_layouts/15/DocIdRedir.aspx?ID=PDQZ6XF35-1771443759-134</Url>
      <Description>PDQZ6XF35-1771443759-134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Guidance Documents" ma:contentTypeID="0x01010081A672974E6B0743AB34F2C64B34BDB10A009B6A87836A26DE47AE0EDC64DF4FA4B3" ma:contentTypeVersion="123" ma:contentTypeDescription="" ma:contentTypeScope="" ma:versionID="91543cb724d78a2855484a9d52a4ea82">
  <xsd:schema xmlns:xsd="http://www.w3.org/2001/XMLSchema" xmlns:xs="http://www.w3.org/2001/XMLSchema" xmlns:p="http://schemas.microsoft.com/office/2006/metadata/properties" xmlns:ns2="5bea8f77-0667-4557-a028-e23225a2ced3" xmlns:ns3="4412d325-65ec-4e54-a8c0-715b34dc70d7" targetNamespace="http://schemas.microsoft.com/office/2006/metadata/properties" ma:root="true" ma:fieldsID="d681c2499bf22fa42766d8c9e6dd9027" ns2:_="" ns3:_="">
    <xsd:import namespace="5bea8f77-0667-4557-a028-e23225a2ced3"/>
    <xsd:import namespace="4412d325-65ec-4e54-a8c0-715b34dc70d7"/>
    <xsd:element name="properties">
      <xsd:complexType>
        <xsd:sequence>
          <xsd:element name="documentManagement">
            <xsd:complexType>
              <xsd:all>
                <xsd:element ref="ns2:Document_x0020_Keywords" minOccurs="0"/>
                <xsd:element ref="ns2:Document_x0020_Description" minOccurs="0"/>
                <xsd:element ref="ns2:PD_x005f_x0020_Wide_x005f_x0020_Policies" minOccurs="0"/>
                <xsd:element ref="ns2:Parent_x0020_Policy" minOccurs="0"/>
                <xsd:element ref="ns3:A-Z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ea8f77-0667-4557-a028-e23225a2ced3" elementFormDefault="qualified">
    <xsd:import namespace="http://schemas.microsoft.com/office/2006/documentManagement/types"/>
    <xsd:import namespace="http://schemas.microsoft.com/office/infopath/2007/PartnerControls"/>
    <xsd:element name="Document_x0020_Keywords" ma:index="2" nillable="true" ma:displayName="Document Keywords" ma:internalName="Document_x0020_Keywords" ma:readOnly="false">
      <xsd:simpleType>
        <xsd:restriction base="dms:Text">
          <xsd:maxLength value="255"/>
        </xsd:restriction>
      </xsd:simpleType>
    </xsd:element>
    <xsd:element name="Document_x0020_Description" ma:index="4" nillable="true" ma:displayName="Document Description" ma:description="Give a brief summary of the document." ma:internalName="Document_x0020_Description" ma:readOnly="false">
      <xsd:simpleType>
        <xsd:restriction base="dms:Note">
          <xsd:maxLength value="255"/>
        </xsd:restriction>
      </xsd:simpleType>
    </xsd:element>
    <xsd:element name="PD_x005f_x0020_Wide_x005f_x0020_Policies" ma:index="10" nillable="true" ma:displayName="PD Wide Categories" ma:description="Select the topic that this refers to." ma:internalName="PD_x0020_Wide_x0020_Policies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ommunication"/>
                    <xsd:enumeration value="Corporate Identity"/>
                    <xsd:enumeration value="Corporate Resources"/>
                    <xsd:enumeration value="Donors and Customers"/>
                    <xsd:enumeration value="Finance"/>
                    <xsd:enumeration value="Health and Safety"/>
                    <xsd:enumeration value="Information"/>
                    <xsd:enumeration value="Management"/>
                    <xsd:enumeration value="PAH Clients and Patients"/>
                    <xsd:enumeration value="Retail"/>
                    <xsd:enumeration value="Security"/>
                    <xsd:enumeration value="Staff"/>
                    <xsd:enumeration value="Volunteers"/>
                  </xsd:restriction>
                </xsd:simpleType>
              </xsd:element>
            </xsd:sequence>
          </xsd:extension>
        </xsd:complexContent>
      </xsd:complexType>
    </xsd:element>
    <xsd:element name="Parent_x0020_Policy" ma:index="11" nillable="true" ma:displayName="Parent Policy" ma:description="If applicable" ma:internalName="Parent_x0020_Policy" ma:readOnly="false">
      <xsd:simpleType>
        <xsd:restriction base="dms:Text">
          <xsd:maxLength value="255"/>
        </xsd:restriction>
      </xsd:simpleType>
    </xsd:element>
    <xsd:element name="_dlc_DocId" ma:index="1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2d325-65ec-4e54-a8c0-715b34dc70d7" elementFormDefault="qualified">
    <xsd:import namespace="http://schemas.microsoft.com/office/2006/documentManagement/types"/>
    <xsd:import namespace="http://schemas.microsoft.com/office/infopath/2007/PartnerControls"/>
    <xsd:element name="A-Z" ma:index="12" nillable="true" ma:displayName="A-Z" ma:default="A" ma:format="Dropdown" ma:internalName="A_x002d_Z" ma:readOnly="false">
      <xsd:simpleType>
        <xsd:restriction base="dms:Choice">
          <xsd:enumeration value="A"/>
          <xsd:enumeration value="B"/>
          <xsd:enumeration value="C"/>
          <xsd:enumeration value="D"/>
          <xsd:enumeration value="E"/>
          <xsd:enumeration value="F"/>
          <xsd:enumeration value="G"/>
          <xsd:enumeration value="H"/>
          <xsd:enumeration value="I"/>
          <xsd:enumeration value="J"/>
          <xsd:enumeration value="K"/>
          <xsd:enumeration value="L"/>
          <xsd:enumeration value="M"/>
          <xsd:enumeration value="N"/>
          <xsd:enumeration value="O"/>
          <xsd:enumeration value="P"/>
          <xsd:enumeration value="Q"/>
          <xsd:enumeration value="R"/>
          <xsd:enumeration value="S"/>
          <xsd:enumeration value="T"/>
          <xsd:enumeration value="U"/>
          <xsd:enumeration value="V"/>
          <xsd:enumeration value="W"/>
          <xsd:enumeration value="X"/>
          <xsd:enumeration value="Y"/>
          <xsd:enumeration value="Z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" ma:displayName="Content Type" ma:readOnly="tru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6A52ED-8B59-4C06-A94C-4B576488080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81C532D-7941-489F-A0B1-244F22AC09E1}">
  <ds:schemaRefs>
    <ds:schemaRef ds:uri="http://purl.org/dc/elements/1.1/"/>
    <ds:schemaRef ds:uri="4412d325-65ec-4e54-a8c0-715b34dc70d7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5bea8f77-0667-4557-a028-e23225a2ced3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4DD8988-4F19-4A36-9F43-377AC6C26A3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D409D97-6A2E-47DC-9242-376D757B41CD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82C11A20-7A78-465B-AF58-ACF17110C9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ea8f77-0667-4557-a028-e23225a2ced3"/>
    <ds:schemaRef ds:uri="4412d325-65ec-4e54-a8c0-715b34dc70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PDSA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Leave Entitlement calculation chart (in hours)</dc:title>
  <dc:subject/>
  <dc:creator>Newton_C</dc:creator>
  <cp:keywords/>
  <dc:description/>
  <cp:lastModifiedBy>Glenda Chantry</cp:lastModifiedBy>
  <cp:revision/>
  <dcterms:created xsi:type="dcterms:W3CDTF">2004-11-09T15:37:31Z</dcterms:created>
  <dcterms:modified xsi:type="dcterms:W3CDTF">2020-06-04T16:10:01Z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epartments">
    <vt:lpwstr>Human Resources</vt:lpwstr>
  </property>
  <property fmtid="{D5CDD505-2E9C-101B-9397-08002B2CF9AE}" pid="3" name="ContentType">
    <vt:lpwstr>Guidance Documents</vt:lpwstr>
  </property>
  <property fmtid="{D5CDD505-2E9C-101B-9397-08002B2CF9AE}" pid="4" name="ContentTypeId">
    <vt:lpwstr>0x01010081A672974E6B0743AB34F2C64B34BDB10A009B6A87836A26DE47AE0EDC64DF4FA4B3</vt:lpwstr>
  </property>
  <property fmtid="{D5CDD505-2E9C-101B-9397-08002B2CF9AE}" pid="5" name="Code">
    <vt:lpwstr/>
  </property>
  <property fmtid="{D5CDD505-2E9C-101B-9397-08002B2CF9AE}" pid="6" name="Form Type">
    <vt:lpwstr/>
  </property>
  <property fmtid="{D5CDD505-2E9C-101B-9397-08002B2CF9AE}" pid="7" name="Reference">
    <vt:lpwstr/>
  </property>
  <property fmtid="{D5CDD505-2E9C-101B-9397-08002B2CF9AE}" pid="8" name="Devices">
    <vt:lpwstr/>
  </property>
  <property fmtid="{D5CDD505-2E9C-101B-9397-08002B2CF9AE}" pid="9" name="Creation Date">
    <vt:filetime>2011-02-14T00:00:00Z</vt:filetime>
  </property>
  <property fmtid="{D5CDD505-2E9C-101B-9397-08002B2CF9AE}" pid="10" name="_dlc_DocIdItemGuid">
    <vt:lpwstr>10d17081-bb35-44a6-ba8c-16916076ff98</vt:lpwstr>
  </property>
</Properties>
</file>